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pknight\Box\SEE\Projects\20-068 AESC ASC21\Deliverables\9. Final report\"/>
    </mc:Choice>
  </mc:AlternateContent>
  <xr:revisionPtr revIDLastSave="0" documentId="13_ncr:1_{3B87913A-92F6-4C9B-AFBF-82B43751FF8C}" xr6:coauthVersionLast="46" xr6:coauthVersionMax="46" xr10:uidLastSave="{00000000-0000-0000-0000-000000000000}"/>
  <bookViews>
    <workbookView xWindow="-120" yWindow="-120" windowWidth="29040" windowHeight="15840" xr2:uid="{D1F6740B-49B8-4FA9-B65C-1C9E1F7C6883}"/>
  </bookViews>
  <sheets>
    <sheet name="Calculator" sheetId="4" r:id="rId1"/>
    <sheet name="SubappendixA" sheetId="2" r:id="rId2"/>
    <sheet name="SubappendixC"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 i="4" l="1" a="1"/>
  <c r="H81" i="4" s="1"/>
  <c r="K7" i="4"/>
  <c r="H78" i="4" a="1"/>
  <c r="H78" i="4" s="1"/>
  <c r="G78" i="4" a="1"/>
  <c r="G78" i="4" s="1"/>
  <c r="H82" i="4" s="1" a="1"/>
  <c r="H82" i="4" s="1"/>
  <c r="H77" i="4" a="1"/>
  <c r="H77" i="4" s="1"/>
  <c r="G77" i="4" a="1"/>
  <c r="G77" i="4" s="1"/>
  <c r="H76" i="4" a="1"/>
  <c r="H76" i="4" s="1"/>
  <c r="G76" i="4" a="1"/>
  <c r="G76" i="4" s="1"/>
  <c r="H75" i="4" a="1"/>
  <c r="H75" i="4" s="1"/>
  <c r="G75" i="4" a="1"/>
  <c r="G75" i="4" s="1"/>
  <c r="H74" i="4" a="1"/>
  <c r="H74" i="4" s="1"/>
  <c r="G74" i="4" a="1"/>
  <c r="G74" i="4" s="1"/>
  <c r="H73" i="4" a="1"/>
  <c r="H73" i="4" s="1"/>
  <c r="G73" i="4" a="1"/>
  <c r="G73" i="4" s="1"/>
  <c r="H72" i="4" a="1"/>
  <c r="H72" i="4" s="1"/>
  <c r="G72" i="4" a="1"/>
  <c r="G72" i="4" s="1"/>
  <c r="H71" i="4" a="1"/>
  <c r="H71" i="4" s="1"/>
  <c r="G71" i="4" a="1"/>
  <c r="G71" i="4" s="1"/>
  <c r="H70" i="4" a="1"/>
  <c r="H70" i="4" s="1"/>
  <c r="G70" i="4" a="1"/>
  <c r="G70" i="4" s="1"/>
  <c r="H69" i="4" a="1"/>
  <c r="H69" i="4" s="1"/>
  <c r="G69" i="4" a="1"/>
  <c r="G69" i="4" s="1"/>
  <c r="H68" i="4" a="1"/>
  <c r="H68" i="4" s="1"/>
  <c r="G68" i="4" a="1"/>
  <c r="G68" i="4" s="1"/>
  <c r="H67" i="4" a="1"/>
  <c r="H67" i="4" s="1"/>
  <c r="G67" i="4" a="1"/>
  <c r="G67" i="4" s="1"/>
  <c r="H66" i="4" a="1"/>
  <c r="H66" i="4" s="1"/>
  <c r="G66" i="4" a="1"/>
  <c r="G66" i="4" s="1"/>
  <c r="H65" i="4" a="1"/>
  <c r="H65" i="4" s="1"/>
  <c r="G65" i="4" a="1"/>
  <c r="G65" i="4" s="1"/>
  <c r="H64" i="4" a="1"/>
  <c r="H64" i="4" s="1"/>
  <c r="G64" i="4" a="1"/>
  <c r="G64" i="4" s="1"/>
  <c r="H63" i="4" a="1"/>
  <c r="H63" i="4" s="1"/>
  <c r="G63" i="4" a="1"/>
  <c r="G63" i="4" s="1"/>
  <c r="H62" i="4" a="1"/>
  <c r="H62" i="4" s="1"/>
  <c r="G62" i="4" a="1"/>
  <c r="G62" i="4" s="1"/>
  <c r="H61" i="4" a="1"/>
  <c r="H61" i="4" s="1"/>
  <c r="G61" i="4" a="1"/>
  <c r="G61" i="4" s="1"/>
  <c r="H60" i="4" a="1"/>
  <c r="H60" i="4" s="1"/>
  <c r="G60" i="4" a="1"/>
  <c r="G60" i="4" s="1"/>
  <c r="H59" i="4" a="1"/>
  <c r="H59" i="4" s="1"/>
  <c r="G59" i="4" a="1"/>
  <c r="G59" i="4" s="1"/>
  <c r="H58" i="4" a="1"/>
  <c r="H58" i="4" s="1"/>
  <c r="G58" i="4" a="1"/>
  <c r="G58" i="4" s="1"/>
  <c r="H57" i="4" a="1"/>
  <c r="H57" i="4" s="1"/>
  <c r="G57" i="4" a="1"/>
  <c r="G57" i="4" s="1"/>
  <c r="H56" i="4" a="1"/>
  <c r="H56" i="4" s="1"/>
  <c r="G56" i="4" a="1"/>
  <c r="G56" i="4" s="1"/>
  <c r="H55" i="4" a="1"/>
  <c r="H55" i="4" s="1"/>
  <c r="G55" i="4" a="1"/>
  <c r="G55" i="4" s="1"/>
  <c r="H54" i="4" a="1"/>
  <c r="H54" i="4" s="1"/>
  <c r="G54" i="4" a="1"/>
  <c r="G54" i="4" s="1"/>
  <c r="H53" i="4" a="1"/>
  <c r="H53" i="4" s="1"/>
  <c r="G53" i="4" a="1"/>
  <c r="G53" i="4" s="1"/>
  <c r="H52" i="4" a="1"/>
  <c r="H52" i="4" s="1"/>
  <c r="G52" i="4" a="1"/>
  <c r="G52" i="4" s="1"/>
  <c r="H51" i="4" a="1"/>
  <c r="H51" i="4" s="1"/>
  <c r="G51" i="4" a="1"/>
  <c r="G51" i="4" s="1"/>
  <c r="H50" i="4" a="1"/>
  <c r="H50" i="4" s="1"/>
  <c r="G50" i="4" a="1"/>
  <c r="G50" i="4" s="1"/>
  <c r="H49" i="4" a="1"/>
  <c r="H49" i="4" s="1"/>
  <c r="G49" i="4" a="1"/>
  <c r="G49" i="4" s="1"/>
  <c r="H48" i="4" a="1"/>
  <c r="H48" i="4" s="1"/>
  <c r="G48" i="4" a="1"/>
  <c r="G48" i="4" s="1"/>
  <c r="H47" i="4" a="1"/>
  <c r="H47" i="4" s="1"/>
  <c r="G47" i="4" a="1"/>
  <c r="G47" i="4" s="1"/>
  <c r="H46" i="4" a="1"/>
  <c r="H46" i="4" s="1"/>
  <c r="G46" i="4" a="1"/>
  <c r="G46" i="4" s="1"/>
  <c r="H45" i="4" a="1"/>
  <c r="H45" i="4" s="1"/>
  <c r="G45" i="4" a="1"/>
  <c r="G45" i="4" s="1"/>
  <c r="H44" i="4" a="1"/>
  <c r="H44" i="4" s="1"/>
  <c r="G44" i="4" a="1"/>
  <c r="G44" i="4" s="1"/>
  <c r="H43" i="4" a="1"/>
  <c r="H43" i="4" s="1"/>
  <c r="G43" i="4" a="1"/>
  <c r="G43" i="4" s="1"/>
  <c r="H42" i="4" a="1"/>
  <c r="H42" i="4" s="1"/>
  <c r="G42" i="4" a="1"/>
  <c r="G42" i="4" s="1"/>
  <c r="H41" i="4" a="1"/>
  <c r="H41" i="4" s="1"/>
  <c r="G41" i="4" a="1"/>
  <c r="G41" i="4" s="1"/>
  <c r="H40" i="4" a="1"/>
  <c r="H40" i="4" s="1"/>
  <c r="G40" i="4" a="1"/>
  <c r="G40" i="4" s="1"/>
  <c r="H39" i="4" a="1"/>
  <c r="H39" i="4" s="1"/>
  <c r="G39" i="4" a="1"/>
  <c r="G39" i="4" s="1"/>
  <c r="H38" i="4" a="1"/>
  <c r="H38" i="4" s="1"/>
  <c r="G38" i="4" a="1"/>
  <c r="G38" i="4" s="1"/>
  <c r="H37" i="4" a="1"/>
  <c r="H37" i="4" s="1"/>
  <c r="G37" i="4" a="1"/>
  <c r="G37" i="4" s="1"/>
  <c r="H36" i="4" a="1"/>
  <c r="H36" i="4" s="1"/>
  <c r="G36" i="4" a="1"/>
  <c r="G36" i="4" s="1"/>
  <c r="H35" i="4" a="1"/>
  <c r="H35" i="4" s="1"/>
  <c r="G35" i="4" a="1"/>
  <c r="G35" i="4" s="1"/>
  <c r="H34" i="4" a="1"/>
  <c r="H34" i="4" s="1"/>
  <c r="G34" i="4" a="1"/>
  <c r="G34" i="4" s="1"/>
  <c r="H33" i="4" a="1"/>
  <c r="H33" i="4" s="1"/>
  <c r="G33" i="4" a="1"/>
  <c r="G33" i="4" s="1"/>
  <c r="H32" i="4" a="1"/>
  <c r="H32" i="4" s="1"/>
  <c r="G32" i="4" a="1"/>
  <c r="G32" i="4" s="1"/>
  <c r="H31" i="4" a="1"/>
  <c r="H31" i="4" s="1"/>
  <c r="G31" i="4" a="1"/>
  <c r="G31" i="4" s="1"/>
  <c r="H30" i="4" a="1"/>
  <c r="H30" i="4" s="1"/>
  <c r="G30" i="4" a="1"/>
  <c r="G30" i="4" s="1"/>
  <c r="H29" i="4" a="1"/>
  <c r="H29" i="4" s="1"/>
  <c r="G29" i="4" a="1"/>
  <c r="G29" i="4" s="1"/>
  <c r="H28" i="4" a="1"/>
  <c r="H28" i="4" s="1"/>
  <c r="G28" i="4" a="1"/>
  <c r="G28" i="4" s="1"/>
  <c r="H27" i="4" a="1"/>
  <c r="H27" i="4" s="1"/>
  <c r="G27" i="4" a="1"/>
  <c r="G27" i="4" s="1"/>
  <c r="H26" i="4" a="1"/>
  <c r="H26" i="4" s="1"/>
  <c r="G26" i="4" a="1"/>
  <c r="G26" i="4" s="1"/>
  <c r="H25" i="4" a="1"/>
  <c r="H25" i="4" s="1"/>
  <c r="G25" i="4" a="1"/>
  <c r="G25" i="4" s="1"/>
  <c r="H24" i="4" a="1"/>
  <c r="H24" i="4" s="1"/>
  <c r="G24" i="4" a="1"/>
  <c r="G24" i="4" s="1"/>
  <c r="H23" i="4" a="1"/>
  <c r="H23" i="4" s="1"/>
  <c r="G23" i="4" a="1"/>
  <c r="G23" i="4" s="1"/>
  <c r="H22" i="4" a="1"/>
  <c r="H22" i="4" s="1"/>
  <c r="G22" i="4" a="1"/>
  <c r="G22" i="4" s="1"/>
  <c r="H21" i="4" a="1"/>
  <c r="H21" i="4" s="1"/>
  <c r="G21" i="4" a="1"/>
  <c r="G21" i="4" s="1"/>
  <c r="H20" i="4" a="1"/>
  <c r="H20" i="4" s="1"/>
  <c r="G20" i="4" a="1"/>
  <c r="G20" i="4" s="1"/>
  <c r="H19" i="4" a="1"/>
  <c r="H19" i="4" s="1"/>
  <c r="G19" i="4" a="1"/>
  <c r="G19" i="4" s="1"/>
  <c r="H18" i="4" a="1"/>
  <c r="H18" i="4" s="1"/>
  <c r="G18" i="4" a="1"/>
  <c r="G18" i="4" s="1"/>
  <c r="H17" i="4" a="1"/>
  <c r="H17" i="4" s="1"/>
  <c r="G17" i="4" a="1"/>
  <c r="G17" i="4" s="1"/>
  <c r="B15" i="4"/>
  <c r="H83" i="4" l="1"/>
  <c r="H84" i="4" s="1"/>
  <c r="H80" i="4"/>
  <c r="H85" i="4" l="1"/>
  <c r="K8" i="4" s="1"/>
  <c r="K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<sst xmlns="http://schemas.openxmlformats.org/spreadsheetml/2006/main" count="157" uniqueCount="38">
  <si>
    <t>Date</t>
  </si>
  <si>
    <t>MW Curtailed</t>
  </si>
  <si>
    <t>Curtailment occurred?</t>
  </si>
  <si>
    <t>Peak Number</t>
  </si>
  <si>
    <t>Outputs</t>
  </si>
  <si>
    <t>Days</t>
  </si>
  <si>
    <t>Years of Reductions</t>
  </si>
  <si>
    <t>Appendix C Values</t>
  </si>
  <si>
    <t>Appendix A Values</t>
  </si>
  <si>
    <t>Residual Value</t>
  </si>
  <si>
    <t>Average of Curtailed Values and Residual Value</t>
  </si>
  <si>
    <t>Average curtailment (MW)</t>
  </si>
  <si>
    <t>Curtailment x load effect (MW)</t>
  </si>
  <si>
    <t>Residual value × Average curtailment</t>
  </si>
  <si>
    <t>17</t>
  </si>
  <si>
    <t>18</t>
  </si>
  <si>
    <t>16</t>
  </si>
  <si>
    <t>19</t>
  </si>
  <si>
    <t>15</t>
  </si>
  <si>
    <t>14</t>
  </si>
  <si>
    <t>Subappendix C. Impact of individual day load reductions</t>
  </si>
  <si>
    <t>Subappendix A. Ratio of forecast reduction to load reduction</t>
  </si>
  <si>
    <t>For additional detail on these calculations, see AESC 2021 Appendix K</t>
  </si>
  <si>
    <r>
      <t xml:space="preserve">Sum of </t>
    </r>
    <r>
      <rPr>
        <b/>
        <i/>
        <sz val="11"/>
        <color theme="1"/>
        <rFont val="Gill Sans MT"/>
        <family val="2"/>
        <scheme val="minor"/>
      </rPr>
      <t>R</t>
    </r>
    <r>
      <rPr>
        <i/>
        <sz val="11"/>
        <color theme="1"/>
        <rFont val="Gill Sans MT"/>
        <family val="2"/>
        <scheme val="minor"/>
      </rPr>
      <t>×MW</t>
    </r>
    <r>
      <rPr>
        <i/>
        <sz val="11"/>
        <color rgb="FF7030A0"/>
        <rFont val="Gill Sans MT"/>
        <family val="2"/>
        <scheme val="minor"/>
      </rPr>
      <t xml:space="preserve"> </t>
    </r>
    <r>
      <rPr>
        <i/>
        <sz val="11"/>
        <color theme="1"/>
        <rFont val="Gill Sans MT"/>
        <family val="2"/>
        <scheme val="minor"/>
      </rPr>
      <t xml:space="preserve">for </t>
    </r>
    <r>
      <rPr>
        <b/>
        <i/>
        <sz val="11"/>
        <color theme="1"/>
        <rFont val="Gill Sans MT"/>
        <family val="2"/>
        <scheme val="minor"/>
      </rPr>
      <t>S</t>
    </r>
    <r>
      <rPr>
        <i/>
        <sz val="11"/>
        <color theme="1"/>
        <rFont val="Gill Sans MT"/>
        <family val="2"/>
        <scheme val="minor"/>
      </rPr>
      <t xml:space="preserve"> days, Subappendix C</t>
    </r>
  </si>
  <si>
    <r>
      <t>Sum of non-</t>
    </r>
    <r>
      <rPr>
        <b/>
        <i/>
        <sz val="11"/>
        <color theme="1"/>
        <rFont val="Gill Sans MT"/>
        <family val="2"/>
        <scheme val="minor"/>
      </rPr>
      <t>R</t>
    </r>
    <r>
      <rPr>
        <i/>
        <sz val="11"/>
        <color theme="1"/>
        <rFont val="Gill Sans MT"/>
        <family val="2"/>
        <scheme val="minor"/>
      </rPr>
      <t xml:space="preserve"> values for </t>
    </r>
    <r>
      <rPr>
        <b/>
        <i/>
        <sz val="11"/>
        <color theme="1"/>
        <rFont val="Gill Sans MT"/>
        <family val="2"/>
        <scheme val="minor"/>
      </rPr>
      <t>S</t>
    </r>
    <r>
      <rPr>
        <i/>
        <sz val="11"/>
        <color theme="1"/>
        <rFont val="Gill Sans MT"/>
        <family val="2"/>
        <scheme val="minor"/>
      </rPr>
      <t xml:space="preserve"> days, Subappendix C</t>
    </r>
  </si>
  <si>
    <r>
      <rPr>
        <b/>
        <i/>
        <sz val="11"/>
        <color theme="1"/>
        <rFont val="Gill Sans MT"/>
        <family val="2"/>
        <scheme val="minor"/>
      </rPr>
      <t>R</t>
    </r>
    <r>
      <rPr>
        <i/>
        <sz val="11"/>
        <color theme="1"/>
        <rFont val="Gill Sans MT"/>
        <family val="2"/>
        <scheme val="minor"/>
      </rPr>
      <t xml:space="preserve"> value for </t>
    </r>
    <r>
      <rPr>
        <b/>
        <i/>
        <sz val="11"/>
        <color theme="1"/>
        <rFont val="Gill Sans MT"/>
        <family val="2"/>
        <scheme val="minor"/>
      </rPr>
      <t>D</t>
    </r>
    <r>
      <rPr>
        <i/>
        <sz val="11"/>
        <color theme="1"/>
        <rFont val="Gill Sans MT"/>
        <family val="2"/>
        <scheme val="minor"/>
      </rPr>
      <t xml:space="preserve"> days, Subappendix A</t>
    </r>
  </si>
  <si>
    <t>Inputs B</t>
  </si>
  <si>
    <t>Inputs A</t>
  </si>
  <si>
    <t>Select measure life</t>
  </si>
  <si>
    <t>Appendix K. DR Scaling Factor Calculator</t>
  </si>
  <si>
    <t>Resulting scaling factor</t>
  </si>
  <si>
    <t>Approach 1</t>
  </si>
  <si>
    <t>Approach 2</t>
  </si>
  <si>
    <t>Average of approaches</t>
  </si>
  <si>
    <t>Multiply this scaling factor by (a) a measure's MW savings and (b) the uncleared capacity or uncleared capacity DRIPE value from AESC 2021 to produce (c) total benefits from uncleared capacity or uncleared capacity DRIPE. Note that this formula returns postitive values only (a calcuated negative value will appear as "0").</t>
  </si>
  <si>
    <t>Hour Ending</t>
  </si>
  <si>
    <t xml:space="preserve">Enter in dates and hours for all peak events. Current dates and hours are based on peak dates and hours observed systemwide in 2020 and are shown as an example only. Peak hours and dates in future years will differ. Users of this tool may wish to update these days and hours if this tool is being used for retrospective purposes.
One reduction may occur each day. Only the single highest-load hour that occurs within a calendar day is used in ISO New England's regression.
If a curtailment occurred, select "Yes" in column E, and also enter the MW curtailed in column F.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</si>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</sst>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mm\ dd"/>
  </numFmts>
  <fonts count="12" x14ac:knownFonts="1">
    <font>
      <sz val="11"/>
      <color theme="1"/>
      <name val="Gill Sans MT"/>
      <family val="2"/>
      <scheme val="minor"/>
    </font>
    <font>
      <b/>
      <sz val="11"/>
      <color theme="1"/>
      <name val="Gill Sans MT"/>
      <family val="2"/>
      <scheme val="minor"/>
    </font>
    <font>
      <b/>
      <sz val="11"/>
      <color theme="0"/>
      <name val="Gill Sans MT"/>
      <family val="2"/>
      <scheme val="minor"/>
    </font>
    <font>
      <b/>
      <sz val="18"/>
      <color theme="1"/>
      <name val="Gill Sans MT"/>
      <family val="2"/>
      <scheme val="minor"/>
    </font>
    <font>
      <b/>
      <sz val="11"/>
      <color theme="4"/>
      <name val="Gill Sans MT"/>
      <family val="2"/>
      <scheme val="minor"/>
    </font>
    <font>
      <i/>
      <sz val="11"/>
      <color theme="1"/>
      <name val="Gill Sans MT"/>
      <family val="2"/>
      <scheme val="minor"/>
    </font>
    <font>
      <b/>
      <sz val="20"/>
      <color theme="1"/>
      <name val="Gill Sans MT"/>
      <family val="2"/>
      <scheme val="minor"/>
    </font>
    <font>
      <b/>
      <sz val="11"/>
      <color rgb="FF000000"/>
      <name val="Gill Sans MT"/>
      <family val="2"/>
      <scheme val="major"/>
    </font>
    <font>
      <sz val="11"/>
      <color rgb="FF000000"/>
      <name val="Gill Sans MT"/>
      <family val="2"/>
      <scheme val="major"/>
    </font>
    <font>
      <b/>
      <i/>
      <sz val="11"/>
      <color theme="1"/>
      <name val="Gill Sans MT"/>
      <family val="2"/>
      <scheme val="minor"/>
    </font>
    <font>
      <b/>
      <i/>
      <sz val="11"/>
      <color rgb="FFFF0000"/>
      <name val="Gill Sans MT"/>
      <family val="2"/>
      <scheme val="minor"/>
    </font>
    <font>
      <i/>
      <sz val="11"/>
      <color rgb="FF7030A0"/>
      <name val="Gill Sans MT"/>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7" tint="0.39997558519241921"/>
        <bgColor indexed="64"/>
      </patternFill>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style="thin">
        <color theme="4"/>
      </right>
      <top style="thin">
        <color theme="4"/>
      </top>
      <bottom style="thin">
        <color theme="4"/>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58">
    <xf numFmtId="0" fontId="0" fillId="0" borderId="0" xfId="0"/>
    <xf numFmtId="0" fontId="1" fillId="0" borderId="0" xfId="0" applyFont="1"/>
    <xf numFmtId="0" fontId="0" fillId="0" borderId="0" xfId="0" applyAlignment="1">
      <alignment horizontal="center"/>
    </xf>
    <xf numFmtId="0" fontId="0" fillId="0" borderId="3" xfId="0" applyBorder="1" applyAlignment="1">
      <alignment horizontal="center"/>
    </xf>
    <xf numFmtId="0" fontId="3" fillId="0" borderId="0" xfId="0" applyFont="1" applyAlignment="1">
      <alignment horizontal="left"/>
    </xf>
    <xf numFmtId="0" fontId="0" fillId="0" borderId="1" xfId="0" applyBorder="1" applyAlignment="1">
      <alignment horizontal="left"/>
    </xf>
    <xf numFmtId="0" fontId="4" fillId="2" borderId="3" xfId="0" applyFont="1" applyFill="1" applyBorder="1" applyAlignment="1">
      <alignment horizontal="center"/>
    </xf>
    <xf numFmtId="0" fontId="1" fillId="0" borderId="3" xfId="0" applyFont="1" applyBorder="1" applyAlignment="1">
      <alignment horizontal="center" vertical="center" wrapText="1"/>
    </xf>
    <xf numFmtId="0" fontId="1" fillId="0" borderId="0" xfId="0" applyFont="1" applyAlignment="1">
      <alignment vertical="center" wrapText="1"/>
    </xf>
    <xf numFmtId="2" fontId="4" fillId="2" borderId="3" xfId="0" applyNumberFormat="1" applyFont="1" applyFill="1" applyBorder="1" applyAlignment="1">
      <alignment horizontal="center"/>
    </xf>
    <xf numFmtId="0" fontId="6" fillId="0" borderId="0" xfId="0" applyFont="1" applyAlignment="1">
      <alignment horizontal="left"/>
    </xf>
    <xf numFmtId="0" fontId="1" fillId="0" borderId="0" xfId="0" applyFont="1" applyAlignment="1">
      <alignment horizontal="center"/>
    </xf>
    <xf numFmtId="2" fontId="0" fillId="0" borderId="0" xfId="0" applyNumberForma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2" fontId="0" fillId="0" borderId="2" xfId="0" applyNumberFormat="1" applyBorder="1" applyAlignment="1">
      <alignment horizontal="center"/>
    </xf>
    <xf numFmtId="2" fontId="0" fillId="0" borderId="3" xfId="0" applyNumberFormat="1" applyBorder="1" applyAlignment="1">
      <alignment horizontal="center"/>
    </xf>
    <xf numFmtId="2" fontId="1" fillId="0" borderId="0" xfId="0" applyNumberFormat="1" applyFont="1"/>
    <xf numFmtId="0" fontId="2" fillId="3" borderId="0" xfId="0" applyFont="1" applyFill="1" applyAlignment="1">
      <alignment horizontal="left"/>
    </xf>
    <xf numFmtId="0" fontId="9" fillId="0" borderId="0" xfId="0" applyFont="1" applyAlignment="1">
      <alignment horizontal="left"/>
    </xf>
    <xf numFmtId="0" fontId="0" fillId="0" borderId="1" xfId="0" applyFont="1" applyBorder="1" applyAlignment="1">
      <alignment vertical="center" wrapText="1"/>
    </xf>
    <xf numFmtId="164" fontId="0" fillId="0" borderId="2" xfId="0" applyNumberFormat="1" applyFont="1" applyFill="1" applyBorder="1" applyAlignment="1">
      <alignment horizontal="center" vertical="center"/>
    </xf>
    <xf numFmtId="0" fontId="2" fillId="3" borderId="0" xfId="0" applyFont="1" applyFill="1" applyAlignment="1">
      <alignment horizontal="left"/>
    </xf>
    <xf numFmtId="0" fontId="5" fillId="0" borderId="0" xfId="0" applyFont="1" applyAlignment="1">
      <alignment horizontal="left"/>
    </xf>
    <xf numFmtId="0" fontId="5" fillId="0" borderId="0" xfId="0" applyFont="1" applyAlignment="1">
      <alignment vertical="top" wrapText="1"/>
    </xf>
    <xf numFmtId="0" fontId="5" fillId="0" borderId="0" xfId="0" applyFont="1" applyAlignment="1">
      <alignment vertical="top"/>
    </xf>
    <xf numFmtId="0" fontId="4" fillId="2" borderId="5" xfId="0" applyFont="1" applyFill="1" applyBorder="1" applyAlignment="1">
      <alignment horizontal="center" vertical="top" wrapText="1"/>
    </xf>
    <xf numFmtId="164" fontId="0" fillId="4" borderId="2" xfId="0" applyNumberFormat="1" applyFill="1" applyBorder="1" applyAlignment="1">
      <alignment horizontal="center"/>
    </xf>
    <xf numFmtId="0" fontId="1" fillId="0" borderId="7" xfId="0" applyFont="1" applyBorder="1" applyAlignment="1">
      <alignment horizontal="left"/>
    </xf>
    <xf numFmtId="0" fontId="0" fillId="0" borderId="7" xfId="0" applyBorder="1" applyAlignment="1">
      <alignment horizontal="center"/>
    </xf>
    <xf numFmtId="0" fontId="0" fillId="0" borderId="7" xfId="0" applyBorder="1"/>
    <xf numFmtId="0" fontId="5" fillId="0" borderId="7" xfId="0" applyFont="1" applyBorder="1" applyAlignment="1">
      <alignment horizontal="right"/>
    </xf>
    <xf numFmtId="164" fontId="0" fillId="0" borderId="7" xfId="0" applyNumberFormat="1" applyFill="1" applyBorder="1" applyAlignment="1">
      <alignment horizontal="center"/>
    </xf>
    <xf numFmtId="0" fontId="1" fillId="0" borderId="0" xfId="0" applyFont="1" applyBorder="1" applyAlignment="1">
      <alignment horizontal="left"/>
    </xf>
    <xf numFmtId="0" fontId="0" fillId="0" borderId="0" xfId="0" applyBorder="1" applyAlignment="1">
      <alignment horizontal="center"/>
    </xf>
    <xf numFmtId="0" fontId="0" fillId="0" borderId="0" xfId="0" applyBorder="1"/>
    <xf numFmtId="0" fontId="5" fillId="0" borderId="0" xfId="0" applyFont="1" applyBorder="1" applyAlignment="1">
      <alignment horizontal="right"/>
    </xf>
    <xf numFmtId="164" fontId="0" fillId="0" borderId="0" xfId="0" applyNumberFormat="1" applyFill="1" applyBorder="1" applyAlignment="1">
      <alignment horizontal="center"/>
    </xf>
    <xf numFmtId="0" fontId="1" fillId="0" borderId="4" xfId="0" applyFont="1" applyBorder="1" applyAlignment="1">
      <alignment horizontal="left"/>
    </xf>
    <xf numFmtId="0" fontId="0" fillId="0" borderId="4" xfId="0" applyBorder="1" applyAlignment="1">
      <alignment horizontal="center"/>
    </xf>
    <xf numFmtId="0" fontId="0" fillId="0" borderId="4" xfId="0" applyBorder="1"/>
    <xf numFmtId="0" fontId="5" fillId="0" borderId="4" xfId="0" applyFont="1" applyBorder="1" applyAlignment="1">
      <alignment horizontal="right"/>
    </xf>
    <xf numFmtId="164" fontId="0" fillId="0" borderId="4" xfId="0" applyNumberFormat="1" applyBorder="1" applyAlignment="1">
      <alignment horizontal="center"/>
    </xf>
    <xf numFmtId="0" fontId="1" fillId="0" borderId="6" xfId="0" applyFont="1" applyBorder="1" applyAlignment="1">
      <alignment horizontal="left"/>
    </xf>
    <xf numFmtId="0" fontId="0" fillId="0" borderId="6" xfId="0" applyBorder="1" applyAlignment="1">
      <alignment horizontal="center"/>
    </xf>
    <xf numFmtId="0" fontId="0" fillId="0" borderId="6" xfId="0" applyBorder="1"/>
    <xf numFmtId="0" fontId="5" fillId="0" borderId="6" xfId="0" applyFont="1" applyBorder="1" applyAlignment="1">
      <alignment horizontal="right"/>
    </xf>
    <xf numFmtId="164" fontId="0" fillId="0" borderId="6" xfId="0" applyNumberFormat="1" applyBorder="1" applyAlignment="1">
      <alignment horizontal="center"/>
    </xf>
    <xf numFmtId="165" fontId="4" fillId="2" borderId="3" xfId="0" applyNumberFormat="1" applyFont="1" applyFill="1" applyBorder="1" applyAlignment="1">
      <alignment horizontal="center"/>
    </xf>
    <xf numFmtId="2" fontId="0" fillId="0" borderId="0" xfId="0" applyNumberFormat="1" applyFill="1" applyAlignment="1">
      <alignment horizontal="center"/>
    </xf>
    <xf numFmtId="0" fontId="8" fillId="0" borderId="0" xfId="0" applyFont="1" applyFill="1" applyAlignment="1">
      <alignment horizontal="center" vertical="center"/>
    </xf>
    <xf numFmtId="0" fontId="5" fillId="0" borderId="0" xfId="0" applyFont="1" applyBorder="1" applyAlignment="1">
      <alignment vertical="top" wrapText="1"/>
    </xf>
    <xf numFmtId="0" fontId="10" fillId="0" borderId="4" xfId="0" applyFont="1" applyBorder="1" applyAlignment="1">
      <alignment horizontal="left" vertical="top"/>
    </xf>
    <xf numFmtId="0" fontId="2" fillId="3" borderId="0" xfId="0" applyFont="1" applyFill="1" applyAlignment="1">
      <alignment horizontal="left"/>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DB55-144D-4FDA-9A04-E2BBCA0893A9}">
  <sheetPr>
    <tabColor theme="6"/>
  </sheetPr>
  <dimension ref="B2:T86"/>
  <sheetViews>
    <sheetView showGridLines="0" tabSelected="1" zoomScaleNormal="100" workbookViewId="0">
      <pane ySplit="16" topLeftCell="A17" activePane="bottomLeft" state="frozen"/>
      <selection pane="bottomLeft" activeCell="B9" sqref="B9:F9"/>
    </sheetView>
  </sheetViews>
  <sheetFormatPr defaultRowHeight="17.25" x14ac:dyDescent="0.35"/>
  <cols>
    <col min="1" max="1" width="2.375" customWidth="1"/>
    <col min="2" max="4" width="16.625" style="2" customWidth="1"/>
    <col min="5" max="5" width="15.875" style="2" customWidth="1"/>
    <col min="6" max="6" width="15.875" customWidth="1"/>
    <col min="7" max="8" width="18.125" customWidth="1"/>
    <col min="9" max="9" width="2.625" customWidth="1"/>
    <col min="10" max="10" width="27.125" customWidth="1"/>
    <col min="11" max="11" width="10" customWidth="1"/>
    <col min="12" max="12" width="9.75" bestFit="1" customWidth="1"/>
  </cols>
  <sheetData>
    <row r="2" spans="2:20" ht="27.75" x14ac:dyDescent="0.55000000000000004">
      <c r="B2" s="4" t="s">
        <v>29</v>
      </c>
    </row>
    <row r="3" spans="2:20" x14ac:dyDescent="0.35">
      <c r="B3" s="23" t="s">
        <v>22</v>
      </c>
    </row>
    <row r="4" spans="2:20" x14ac:dyDescent="0.35">
      <c r="B4" s="19"/>
    </row>
    <row r="5" spans="2:20" x14ac:dyDescent="0.35">
      <c r="B5" s="53" t="s">
        <v>27</v>
      </c>
      <c r="C5" s="53"/>
      <c r="D5" s="53"/>
      <c r="E5" s="53"/>
      <c r="F5" s="53"/>
      <c r="G5" s="22"/>
      <c r="H5" s="22"/>
      <c r="J5" s="53" t="s">
        <v>4</v>
      </c>
      <c r="K5" s="53"/>
      <c r="L5" s="53"/>
      <c r="M5" s="53"/>
      <c r="N5" s="53"/>
      <c r="O5" s="53"/>
      <c r="P5" s="53"/>
      <c r="Q5" s="53"/>
      <c r="R5" s="53"/>
      <c r="S5" s="53"/>
    </row>
    <row r="6" spans="2:20" ht="17.25" customHeight="1" thickBot="1" x14ac:dyDescent="0.4">
      <c r="B6" s="24"/>
      <c r="C6" s="24"/>
      <c r="D6" s="24"/>
      <c r="E6" s="24"/>
      <c r="F6" s="24"/>
      <c r="G6" s="24"/>
      <c r="H6" s="24"/>
    </row>
    <row r="7" spans="2:20" ht="18" thickBot="1" x14ac:dyDescent="0.4">
      <c r="B7" s="25" t="s">
        <v>28</v>
      </c>
      <c r="C7" s="26">
        <v>3</v>
      </c>
      <c r="D7" s="24"/>
      <c r="E7" s="24"/>
      <c r="F7" s="24"/>
      <c r="G7" s="24"/>
      <c r="H7" s="24"/>
      <c r="J7" s="5" t="s">
        <v>11</v>
      </c>
      <c r="K7" s="15" t="e">
        <f>AVERAGEIFS(F17:F78,E17:E78,"Yes")</f>
        <v>#DIV/0!</v>
      </c>
    </row>
    <row r="8" spans="2:20" ht="18" thickBot="1" x14ac:dyDescent="0.4">
      <c r="B8" s="24"/>
      <c r="C8" s="24"/>
      <c r="D8" s="24"/>
      <c r="E8" s="24"/>
      <c r="F8" s="24"/>
      <c r="G8" s="24"/>
      <c r="H8" s="24"/>
      <c r="J8" s="20" t="s">
        <v>12</v>
      </c>
      <c r="K8" s="21" t="e">
        <f>H85</f>
        <v>#N/A</v>
      </c>
    </row>
    <row r="9" spans="2:20" ht="18" customHeight="1" thickBot="1" x14ac:dyDescent="0.4">
      <c r="B9" s="53" t="s">
        <v>26</v>
      </c>
      <c r="C9" s="53"/>
      <c r="D9" s="53"/>
      <c r="E9" s="53"/>
      <c r="F9" s="53"/>
      <c r="G9" s="18"/>
      <c r="H9" s="18"/>
      <c r="J9" s="5" t="s">
        <v>30</v>
      </c>
      <c r="K9" s="27" t="e">
        <f>MAX(K8/K7,0)</f>
        <v>#N/A</v>
      </c>
      <c r="L9" s="54" t="s">
        <v>34</v>
      </c>
      <c r="M9" s="54"/>
      <c r="N9" s="54"/>
      <c r="O9" s="54"/>
      <c r="P9" s="54"/>
      <c r="Q9" s="54"/>
      <c r="R9" s="54"/>
      <c r="S9" s="54"/>
    </row>
    <row r="10" spans="2:20" ht="18" customHeight="1" x14ac:dyDescent="0.35">
      <c r="B10" s="55" t="s">
        <v>36</v>
      </c>
      <c r="C10" s="55"/>
      <c r="D10" s="55"/>
      <c r="E10" s="55"/>
      <c r="F10" s="55"/>
      <c r="G10" s="55"/>
      <c r="H10" s="55"/>
      <c r="L10" s="54"/>
      <c r="M10" s="54"/>
      <c r="N10" s="54"/>
      <c r="O10" s="54"/>
      <c r="P10" s="54"/>
      <c r="Q10" s="54"/>
      <c r="R10" s="54"/>
      <c r="S10" s="54"/>
    </row>
    <row r="11" spans="2:20" ht="18" customHeight="1" x14ac:dyDescent="0.35">
      <c r="B11" s="55"/>
      <c r="C11" s="55"/>
      <c r="D11" s="55"/>
      <c r="E11" s="55"/>
      <c r="F11" s="55"/>
      <c r="G11" s="55"/>
      <c r="H11" s="55"/>
      <c r="L11" s="54"/>
      <c r="M11" s="54"/>
      <c r="N11" s="54"/>
      <c r="O11" s="54"/>
      <c r="P11" s="54"/>
      <c r="Q11" s="54"/>
      <c r="R11" s="54"/>
      <c r="S11" s="54"/>
    </row>
    <row r="12" spans="2:20" ht="18" customHeight="1" x14ac:dyDescent="0.35">
      <c r="B12" s="55"/>
      <c r="C12" s="55"/>
      <c r="D12" s="55"/>
      <c r="E12" s="55"/>
      <c r="F12" s="55"/>
      <c r="G12" s="55"/>
      <c r="H12" s="55"/>
      <c r="L12" s="54"/>
      <c r="M12" s="54"/>
      <c r="N12" s="54"/>
      <c r="O12" s="54"/>
      <c r="P12" s="54"/>
      <c r="Q12" s="54"/>
      <c r="R12" s="54"/>
      <c r="S12" s="54"/>
    </row>
    <row r="13" spans="2:20" ht="18" customHeight="1" x14ac:dyDescent="0.35">
      <c r="B13" s="55"/>
      <c r="C13" s="55"/>
      <c r="D13" s="55"/>
      <c r="E13" s="55"/>
      <c r="F13" s="55"/>
      <c r="G13" s="55"/>
      <c r="H13" s="55"/>
      <c r="L13" s="51"/>
      <c r="M13" s="51"/>
      <c r="N13" s="51"/>
      <c r="O13" s="51"/>
      <c r="P13" s="51"/>
      <c r="Q13" s="51"/>
      <c r="R13" s="51"/>
      <c r="S13" s="51"/>
    </row>
    <row r="14" spans="2:20" x14ac:dyDescent="0.35">
      <c r="B14" s="55"/>
      <c r="C14" s="55"/>
      <c r="D14" s="55"/>
      <c r="E14" s="55"/>
      <c r="F14" s="55"/>
      <c r="G14" s="55"/>
      <c r="H14" s="55"/>
      <c r="L14" s="51"/>
      <c r="M14" s="51"/>
      <c r="N14" s="51"/>
      <c r="O14" s="51"/>
      <c r="P14" s="51"/>
      <c r="Q14" s="51"/>
      <c r="R14" s="51"/>
      <c r="S14" s="51"/>
    </row>
    <row r="15" spans="2:20" x14ac:dyDescent="0.35">
      <c r="B15" s="52" t="str">
        <f>IF(COUNTIFS($E$17:$E$78,"Yes",$F$17:$F$78,"")&lt;&gt;0,"WARNING: You have entered 'Yes' in one peak event, but have not specified a MW quantity.","")</f>
        <v/>
      </c>
      <c r="C15" s="52"/>
      <c r="D15" s="52"/>
      <c r="E15" s="52"/>
      <c r="F15" s="52"/>
      <c r="G15" s="52"/>
      <c r="H15" s="52"/>
      <c r="L15" s="51"/>
      <c r="M15" s="51"/>
      <c r="N15" s="51"/>
      <c r="O15" s="51"/>
      <c r="P15" s="51"/>
      <c r="Q15" s="51"/>
      <c r="R15" s="51"/>
      <c r="S15" s="51"/>
    </row>
    <row r="16" spans="2:20" s="8" customFormat="1" ht="34.5" x14ac:dyDescent="0.35">
      <c r="B16" s="7" t="s">
        <v>3</v>
      </c>
      <c r="C16" s="7" t="s">
        <v>0</v>
      </c>
      <c r="D16" s="7" t="s">
        <v>35</v>
      </c>
      <c r="E16" s="7" t="s">
        <v>2</v>
      </c>
      <c r="F16" s="7" t="s">
        <v>1</v>
      </c>
      <c r="G16" s="7" t="s">
        <v>8</v>
      </c>
      <c r="H16" s="7" t="s">
        <v>7</v>
      </c>
      <c r="L16"/>
      <c r="M16"/>
      <c r="N16"/>
      <c r="O16"/>
      <c r="P16"/>
      <c r="Q16"/>
      <c r="R16"/>
      <c r="S16"/>
      <c r="T16"/>
    </row>
    <row r="17" spans="2:14" x14ac:dyDescent="0.35">
      <c r="B17" s="3">
        <v>1</v>
      </c>
      <c r="C17" s="48">
        <v>44039</v>
      </c>
      <c r="D17" s="6" t="s">
        <v>15</v>
      </c>
      <c r="E17" s="6" t="s">
        <v>37</v>
      </c>
      <c r="F17" s="9"/>
      <c r="G17" s="16" cm="1">
        <f t="array" ref="G17">INDEX(SubappendixA!C6:Q6,$C$7)</f>
        <v>0.03</v>
      </c>
      <c r="H17" s="3" cm="1">
        <f t="array" ref="H17">INDEX(SubappendixC!C6:Q6,$C$7)</f>
        <v>3.2000000000000001E-2</v>
      </c>
      <c r="J17" s="8"/>
      <c r="K17" s="1"/>
      <c r="L17" s="17"/>
      <c r="M17" s="1"/>
      <c r="N17" s="1"/>
    </row>
    <row r="18" spans="2:14" x14ac:dyDescent="0.35">
      <c r="B18" s="3">
        <v>2</v>
      </c>
      <c r="C18" s="48">
        <v>44040</v>
      </c>
      <c r="D18" s="6" t="s">
        <v>18</v>
      </c>
      <c r="E18" s="6" t="s">
        <v>37</v>
      </c>
      <c r="F18" s="9"/>
      <c r="G18" s="16" cm="1">
        <f t="array" ref="G18">INDEX(SubappendixA!C7:Q7,$C$7)</f>
        <v>0.06</v>
      </c>
      <c r="H18" s="3" cm="1">
        <f t="array" ref="H18">INDEX(SubappendixC!C7:Q7,$C$7)</f>
        <v>3.1E-2</v>
      </c>
      <c r="J18" s="8"/>
      <c r="L18" s="17"/>
      <c r="M18" s="17"/>
      <c r="N18" s="1"/>
    </row>
    <row r="19" spans="2:14" x14ac:dyDescent="0.35">
      <c r="B19" s="3">
        <v>3</v>
      </c>
      <c r="C19" s="48">
        <v>44054</v>
      </c>
      <c r="D19" s="6" t="s">
        <v>15</v>
      </c>
      <c r="E19" s="6" t="s">
        <v>37</v>
      </c>
      <c r="F19" s="9"/>
      <c r="G19" s="16" cm="1">
        <f t="array" ref="G19">INDEX(SubappendixA!C8:Q8,$C$7)</f>
        <v>0.1</v>
      </c>
      <c r="H19" s="3" cm="1">
        <f t="array" ref="H19">INDEX(SubappendixC!C8:Q8,$C$7)</f>
        <v>2.5000000000000001E-2</v>
      </c>
      <c r="J19" s="1"/>
      <c r="K19" s="1"/>
      <c r="L19" s="17"/>
      <c r="M19" s="17"/>
      <c r="N19" s="1"/>
    </row>
    <row r="20" spans="2:14" x14ac:dyDescent="0.35">
      <c r="B20" s="3">
        <v>4</v>
      </c>
      <c r="C20" s="48">
        <v>44032</v>
      </c>
      <c r="D20" s="6" t="s">
        <v>15</v>
      </c>
      <c r="E20" s="6" t="s">
        <v>37</v>
      </c>
      <c r="F20" s="9"/>
      <c r="G20" s="16" cm="1">
        <f t="array" ref="G20">INDEX(SubappendixA!C9:Q9,$C$7)</f>
        <v>0.13</v>
      </c>
      <c r="H20" s="3" cm="1">
        <f t="array" ref="H20">INDEX(SubappendixC!C9:Q9,$C$7)</f>
        <v>3.5000000000000003E-2</v>
      </c>
      <c r="J20" s="1"/>
      <c r="K20" s="1"/>
      <c r="L20" s="17"/>
      <c r="M20" s="17"/>
      <c r="N20" s="1"/>
    </row>
    <row r="21" spans="2:14" x14ac:dyDescent="0.35">
      <c r="B21" s="3">
        <v>5</v>
      </c>
      <c r="C21" s="48">
        <v>44055</v>
      </c>
      <c r="D21" s="6" t="s">
        <v>15</v>
      </c>
      <c r="E21" s="6" t="s">
        <v>37</v>
      </c>
      <c r="F21" s="9"/>
      <c r="G21" s="16" cm="1">
        <f t="array" ref="G21">INDEX(SubappendixA!C10:Q10,$C$7)</f>
        <v>0.16</v>
      </c>
      <c r="H21" s="3" cm="1">
        <f t="array" ref="H21">INDEX(SubappendixC!C10:Q10,$C$7)</f>
        <v>2.5999999999999999E-2</v>
      </c>
      <c r="J21" s="1"/>
      <c r="K21" s="1"/>
      <c r="L21" s="17"/>
      <c r="M21" s="17"/>
      <c r="N21" s="1"/>
    </row>
    <row r="22" spans="2:14" x14ac:dyDescent="0.35">
      <c r="B22" s="3">
        <v>6</v>
      </c>
      <c r="C22" s="48">
        <v>44053</v>
      </c>
      <c r="D22" s="6" t="s">
        <v>15</v>
      </c>
      <c r="E22" s="6" t="s">
        <v>37</v>
      </c>
      <c r="F22" s="9"/>
      <c r="G22" s="16" cm="1">
        <f t="array" ref="G22">INDEX(SubappendixA!C11:Q11,$C$7)</f>
        <v>0.19</v>
      </c>
      <c r="H22" s="3" cm="1">
        <f t="array" ref="H22">INDEX(SubappendixC!C11:Q11,$C$7)</f>
        <v>0.02</v>
      </c>
      <c r="J22" s="1"/>
      <c r="K22" s="1"/>
      <c r="L22" s="17"/>
      <c r="M22" s="17"/>
      <c r="N22" s="1"/>
    </row>
    <row r="23" spans="2:14" x14ac:dyDescent="0.35">
      <c r="B23" s="3">
        <v>7</v>
      </c>
      <c r="C23" s="48">
        <v>44046</v>
      </c>
      <c r="D23" s="6" t="s">
        <v>15</v>
      </c>
      <c r="E23" s="6" t="s">
        <v>37</v>
      </c>
      <c r="F23" s="9"/>
      <c r="G23" s="16" cm="1">
        <f t="array" ref="G23">INDEX(SubappendixA!C12:Q12,$C$7)</f>
        <v>0.22</v>
      </c>
      <c r="H23" s="3" cm="1">
        <f t="array" ref="H23">INDEX(SubappendixC!C12:Q12,$C$7)</f>
        <v>2.1999999999999999E-2</v>
      </c>
      <c r="J23" s="1"/>
      <c r="K23" s="1"/>
      <c r="L23" s="17"/>
      <c r="M23" s="17"/>
      <c r="N23" s="1"/>
    </row>
    <row r="24" spans="2:14" x14ac:dyDescent="0.35">
      <c r="B24" s="3">
        <v>8</v>
      </c>
      <c r="C24" s="48">
        <v>44033</v>
      </c>
      <c r="D24" s="6" t="s">
        <v>15</v>
      </c>
      <c r="E24" s="6" t="s">
        <v>37</v>
      </c>
      <c r="F24" s="9"/>
      <c r="G24" s="16" cm="1">
        <f t="array" ref="G24">INDEX(SubappendixA!C13:Q13,$C$7)</f>
        <v>0.25</v>
      </c>
      <c r="H24" s="3" cm="1">
        <f t="array" ref="H24">INDEX(SubappendixC!C13:Q13,$C$7)</f>
        <v>2.4E-2</v>
      </c>
      <c r="J24" s="1"/>
      <c r="K24" s="1"/>
      <c r="L24" s="17"/>
      <c r="M24" s="17"/>
      <c r="N24" s="1"/>
    </row>
    <row r="25" spans="2:14" x14ac:dyDescent="0.35">
      <c r="B25" s="3">
        <v>9</v>
      </c>
      <c r="C25" s="48">
        <v>44041</v>
      </c>
      <c r="D25" s="6" t="s">
        <v>15</v>
      </c>
      <c r="E25" s="6" t="s">
        <v>37</v>
      </c>
      <c r="F25" s="9"/>
      <c r="G25" s="16" cm="1">
        <f t="array" ref="G25">INDEX(SubappendixA!C14:Q14,$C$7)</f>
        <v>0.27</v>
      </c>
      <c r="H25" s="3" cm="1">
        <f t="array" ref="H25">INDEX(SubappendixC!C14:Q14,$C$7)</f>
        <v>2.1000000000000001E-2</v>
      </c>
      <c r="J25" s="1"/>
      <c r="K25" s="1"/>
      <c r="L25" s="17"/>
      <c r="M25" s="17"/>
      <c r="N25" s="1"/>
    </row>
    <row r="26" spans="2:14" x14ac:dyDescent="0.35">
      <c r="B26" s="3">
        <v>10</v>
      </c>
      <c r="C26" s="48">
        <v>44031</v>
      </c>
      <c r="D26" s="6" t="s">
        <v>15</v>
      </c>
      <c r="E26" s="6" t="s">
        <v>37</v>
      </c>
      <c r="F26" s="9"/>
      <c r="G26" s="16" cm="1">
        <f t="array" ref="G26">INDEX(SubappendixA!C15:Q15,$C$7)</f>
        <v>0.3</v>
      </c>
      <c r="H26" s="3" cm="1">
        <f t="array" ref="H26">INDEX(SubappendixC!C15:Q15,$C$7)</f>
        <v>2.1000000000000001E-2</v>
      </c>
      <c r="J26" s="1"/>
      <c r="K26" s="1"/>
      <c r="L26" s="17"/>
      <c r="M26" s="17"/>
      <c r="N26" s="1"/>
    </row>
    <row r="27" spans="2:14" x14ac:dyDescent="0.35">
      <c r="B27" s="3">
        <v>11</v>
      </c>
      <c r="C27" s="48">
        <v>44021</v>
      </c>
      <c r="D27" s="6" t="s">
        <v>15</v>
      </c>
      <c r="E27" s="6" t="s">
        <v>37</v>
      </c>
      <c r="F27" s="9"/>
      <c r="G27" s="16" cm="1">
        <f t="array" ref="G27">INDEX(SubappendixA!C16:Q16,$C$7)</f>
        <v>0.33</v>
      </c>
      <c r="H27" s="3" cm="1">
        <f t="array" ref="H27">INDEX(SubappendixC!C16:Q16,$C$7)</f>
        <v>0.02</v>
      </c>
      <c r="L27" s="17"/>
      <c r="M27" s="17"/>
    </row>
    <row r="28" spans="2:14" x14ac:dyDescent="0.35">
      <c r="B28" s="3">
        <v>12</v>
      </c>
      <c r="C28" s="48">
        <v>44042</v>
      </c>
      <c r="D28" s="6" t="s">
        <v>16</v>
      </c>
      <c r="E28" s="6" t="s">
        <v>37</v>
      </c>
      <c r="F28" s="9"/>
      <c r="G28" s="16" cm="1">
        <f t="array" ref="G28">INDEX(SubappendixA!C17:Q17,$C$7)</f>
        <v>0.35</v>
      </c>
      <c r="H28" s="3" cm="1">
        <f t="array" ref="H28">INDEX(SubappendixC!C17:Q17,$C$7)</f>
        <v>0.02</v>
      </c>
      <c r="L28" s="17"/>
      <c r="M28" s="17"/>
    </row>
    <row r="29" spans="2:14" x14ac:dyDescent="0.35">
      <c r="B29" s="3">
        <v>13</v>
      </c>
      <c r="C29" s="48">
        <v>44035</v>
      </c>
      <c r="D29" s="6" t="s">
        <v>16</v>
      </c>
      <c r="E29" s="6" t="s">
        <v>37</v>
      </c>
      <c r="F29" s="9"/>
      <c r="G29" s="16" cm="1">
        <f t="array" ref="G29">INDEX(SubappendixA!C18:Q18,$C$7)</f>
        <v>0.38</v>
      </c>
      <c r="H29" s="3" cm="1">
        <f t="array" ref="H29">INDEX(SubappendixC!C18:Q18,$C$7)</f>
        <v>2.7E-2</v>
      </c>
      <c r="L29" s="17"/>
      <c r="M29" s="17"/>
    </row>
    <row r="30" spans="2:14" x14ac:dyDescent="0.35">
      <c r="B30" s="3">
        <v>14</v>
      </c>
      <c r="C30" s="48">
        <v>44067</v>
      </c>
      <c r="D30" s="6" t="s">
        <v>15</v>
      </c>
      <c r="E30" s="6" t="s">
        <v>37</v>
      </c>
      <c r="F30" s="9"/>
      <c r="G30" s="16" cm="1">
        <f t="array" ref="G30">INDEX(SubappendixA!C19:Q19,$C$7)</f>
        <v>0.4</v>
      </c>
      <c r="H30" s="3" cm="1">
        <f t="array" ref="H30">INDEX(SubappendixC!C19:Q19,$C$7)</f>
        <v>1.7000000000000001E-2</v>
      </c>
      <c r="L30" s="17"/>
      <c r="M30" s="17"/>
    </row>
    <row r="31" spans="2:14" x14ac:dyDescent="0.35">
      <c r="B31" s="3">
        <v>15</v>
      </c>
      <c r="C31" s="48">
        <v>44068</v>
      </c>
      <c r="D31" s="6" t="s">
        <v>14</v>
      </c>
      <c r="E31" s="6" t="s">
        <v>37</v>
      </c>
      <c r="F31" s="9"/>
      <c r="G31" s="16" cm="1">
        <f t="array" ref="G31">INDEX(SubappendixA!C20:Q20,$C$7)</f>
        <v>0.43</v>
      </c>
      <c r="H31" s="3" cm="1">
        <f t="array" ref="H31">INDEX(SubappendixC!C20:Q20,$C$7)</f>
        <v>1.7999999999999999E-2</v>
      </c>
      <c r="L31" s="17"/>
      <c r="M31" s="17"/>
    </row>
    <row r="32" spans="2:14" x14ac:dyDescent="0.35">
      <c r="B32" s="3">
        <v>16</v>
      </c>
      <c r="C32" s="48">
        <v>44038</v>
      </c>
      <c r="D32" s="6" t="s">
        <v>15</v>
      </c>
      <c r="E32" s="6" t="s">
        <v>37</v>
      </c>
      <c r="F32" s="9"/>
      <c r="G32" s="16" cm="1">
        <f t="array" ref="G32">INDEX(SubappendixA!C21:Q21,$C$7)</f>
        <v>0.45</v>
      </c>
      <c r="H32" s="3" cm="1">
        <f t="array" ref="H32">INDEX(SubappendixC!C21:Q21,$C$7)</f>
        <v>1.6E-2</v>
      </c>
      <c r="L32" s="17"/>
      <c r="M32" s="17"/>
    </row>
    <row r="33" spans="2:13" x14ac:dyDescent="0.35">
      <c r="B33" s="3">
        <v>17</v>
      </c>
      <c r="C33" s="48">
        <v>44034</v>
      </c>
      <c r="D33" s="6" t="s">
        <v>15</v>
      </c>
      <c r="E33" s="6" t="s">
        <v>37</v>
      </c>
      <c r="F33" s="9"/>
      <c r="G33" s="16" cm="1">
        <f t="array" ref="G33">INDEX(SubappendixA!C22:Q22,$C$7)</f>
        <v>0.47</v>
      </c>
      <c r="H33" s="3" cm="1">
        <f t="array" ref="H33">INDEX(SubappendixC!C22:Q22,$C$7)</f>
        <v>1.6E-2</v>
      </c>
      <c r="L33" s="17"/>
      <c r="M33" s="17"/>
    </row>
    <row r="34" spans="2:13" x14ac:dyDescent="0.35">
      <c r="B34" s="3">
        <v>18</v>
      </c>
      <c r="C34" s="48">
        <v>44025</v>
      </c>
      <c r="D34" s="6" t="s">
        <v>15</v>
      </c>
      <c r="E34" s="6" t="s">
        <v>37</v>
      </c>
      <c r="F34" s="9"/>
      <c r="G34" s="16" cm="1">
        <f t="array" ref="G34">INDEX(SubappendixA!C23:Q23,$C$7)</f>
        <v>0.5</v>
      </c>
      <c r="H34" s="3" cm="1">
        <f t="array" ref="H34">INDEX(SubappendixC!C23:Q23,$C$7)</f>
        <v>2.3E-2</v>
      </c>
    </row>
    <row r="35" spans="2:13" x14ac:dyDescent="0.35">
      <c r="B35" s="3">
        <v>19</v>
      </c>
      <c r="C35" s="48">
        <v>44024</v>
      </c>
      <c r="D35" s="6" t="s">
        <v>17</v>
      </c>
      <c r="E35" s="6" t="s">
        <v>37</v>
      </c>
      <c r="F35" s="9"/>
      <c r="G35" s="16" cm="1">
        <f t="array" ref="G35">INDEX(SubappendixA!C24:Q24,$C$7)</f>
        <v>0.52</v>
      </c>
      <c r="H35" s="3" cm="1">
        <f t="array" ref="H35">INDEX(SubappendixC!C24:Q24,$C$7)</f>
        <v>2.3E-2</v>
      </c>
    </row>
    <row r="36" spans="2:13" x14ac:dyDescent="0.35">
      <c r="B36" s="3">
        <v>20</v>
      </c>
      <c r="C36" s="48">
        <v>44056</v>
      </c>
      <c r="D36" s="6" t="s">
        <v>16</v>
      </c>
      <c r="E36" s="6" t="s">
        <v>37</v>
      </c>
      <c r="F36" s="9"/>
      <c r="G36" s="16" cm="1">
        <f t="array" ref="G36">INDEX(SubappendixA!C25:Q25,$C$7)</f>
        <v>0.54</v>
      </c>
      <c r="H36" s="3" cm="1">
        <f t="array" ref="H36">INDEX(SubappendixC!C25:Q25,$C$7)</f>
        <v>1.2E-2</v>
      </c>
    </row>
    <row r="37" spans="2:13" x14ac:dyDescent="0.35">
      <c r="B37" s="3">
        <v>21</v>
      </c>
      <c r="C37" s="48">
        <v>44014</v>
      </c>
      <c r="D37" s="6" t="s">
        <v>15</v>
      </c>
      <c r="E37" s="6" t="s">
        <v>37</v>
      </c>
      <c r="F37" s="9"/>
      <c r="G37" s="16" cm="1">
        <f t="array" ref="G37">INDEX(SubappendixA!C26:Q26,$C$7)</f>
        <v>0.56000000000000005</v>
      </c>
      <c r="H37" s="3" cm="1">
        <f t="array" ref="H37">INDEX(SubappendixC!C26:Q26,$C$7)</f>
        <v>1.7000000000000001E-2</v>
      </c>
    </row>
    <row r="38" spans="2:13" x14ac:dyDescent="0.35">
      <c r="B38" s="3">
        <v>22</v>
      </c>
      <c r="C38" s="48">
        <v>44052</v>
      </c>
      <c r="D38" s="6" t="s">
        <v>15</v>
      </c>
      <c r="E38" s="6" t="s">
        <v>37</v>
      </c>
      <c r="F38" s="9"/>
      <c r="G38" s="16" cm="1">
        <f t="array" ref="G38">INDEX(SubappendixA!C27:Q27,$C$7)</f>
        <v>0.57999999999999996</v>
      </c>
      <c r="H38" s="3" cm="1">
        <f t="array" ref="H38">INDEX(SubappendixC!C27:Q27,$C$7)</f>
        <v>1.4E-2</v>
      </c>
    </row>
    <row r="39" spans="2:13" x14ac:dyDescent="0.35">
      <c r="B39" s="3">
        <v>23</v>
      </c>
      <c r="C39" s="48">
        <v>44043</v>
      </c>
      <c r="D39" s="6" t="s">
        <v>15</v>
      </c>
      <c r="E39" s="6" t="s">
        <v>37</v>
      </c>
      <c r="F39" s="9"/>
      <c r="G39" s="16" cm="1">
        <f t="array" ref="G39">INDEX(SubappendixA!C28:Q28,$C$7)</f>
        <v>0.6</v>
      </c>
      <c r="H39" s="3" cm="1">
        <f t="array" ref="H39">INDEX(SubappendixC!C28:Q28,$C$7)</f>
        <v>1.4999999999999999E-2</v>
      </c>
    </row>
    <row r="40" spans="2:13" x14ac:dyDescent="0.35">
      <c r="B40" s="3">
        <v>24</v>
      </c>
      <c r="C40" s="48">
        <v>44023</v>
      </c>
      <c r="D40" s="6" t="s">
        <v>15</v>
      </c>
      <c r="E40" s="6" t="s">
        <v>37</v>
      </c>
      <c r="F40" s="9"/>
      <c r="G40" s="16" cm="1">
        <f t="array" ref="G40">INDEX(SubappendixA!C29:Q29,$C$7)</f>
        <v>0.62</v>
      </c>
      <c r="H40" s="3" cm="1">
        <f t="array" ref="H40">INDEX(SubappendixC!C29:Q29,$C$7)</f>
        <v>0.01</v>
      </c>
    </row>
    <row r="41" spans="2:13" x14ac:dyDescent="0.35">
      <c r="B41" s="3">
        <v>25</v>
      </c>
      <c r="C41" s="48">
        <v>44037</v>
      </c>
      <c r="D41" s="6" t="s">
        <v>15</v>
      </c>
      <c r="E41" s="6" t="s">
        <v>37</v>
      </c>
      <c r="F41" s="9"/>
      <c r="G41" s="16" cm="1">
        <f t="array" ref="G41">INDEX(SubappendixA!C30:Q30,$C$7)</f>
        <v>0.64</v>
      </c>
      <c r="H41" s="3" cm="1">
        <f t="array" ref="H41">INDEX(SubappendixC!C30:Q30,$C$7)</f>
        <v>1.7999999999999999E-2</v>
      </c>
    </row>
    <row r="42" spans="2:13" x14ac:dyDescent="0.35">
      <c r="B42" s="3">
        <v>26</v>
      </c>
      <c r="C42" s="48">
        <v>44030</v>
      </c>
      <c r="D42" s="6" t="s">
        <v>15</v>
      </c>
      <c r="E42" s="6" t="s">
        <v>37</v>
      </c>
      <c r="F42" s="9"/>
      <c r="G42" s="16" cm="1">
        <f t="array" ref="G42">INDEX(SubappendixA!C31:Q31,$C$7)</f>
        <v>0.66</v>
      </c>
      <c r="H42" s="3" cm="1">
        <f t="array" ref="H42">INDEX(SubappendixC!C31:Q31,$C$7)</f>
        <v>1.7999999999999999E-2</v>
      </c>
    </row>
    <row r="43" spans="2:13" x14ac:dyDescent="0.35">
      <c r="B43" s="3">
        <v>27</v>
      </c>
      <c r="C43" s="48">
        <v>44047</v>
      </c>
      <c r="D43" s="6" t="s">
        <v>19</v>
      </c>
      <c r="E43" s="6" t="s">
        <v>37</v>
      </c>
      <c r="F43" s="9"/>
      <c r="G43" s="16" cm="1">
        <f t="array" ref="G43">INDEX(SubappendixA!C32:Q32,$C$7)</f>
        <v>0.68</v>
      </c>
      <c r="H43" s="3" cm="1">
        <f t="array" ref="H43">INDEX(SubappendixC!C32:Q32,$C$7)</f>
        <v>1.7000000000000001E-2</v>
      </c>
    </row>
    <row r="44" spans="2:13" x14ac:dyDescent="0.35">
      <c r="B44" s="3">
        <v>28</v>
      </c>
      <c r="C44" s="48">
        <v>44044</v>
      </c>
      <c r="D44" s="6" t="s">
        <v>15</v>
      </c>
      <c r="E44" s="6" t="s">
        <v>37</v>
      </c>
      <c r="F44" s="9"/>
      <c r="G44" s="16" cm="1">
        <f t="array" ref="G44">INDEX(SubappendixA!C33:Q33,$C$7)</f>
        <v>0.71</v>
      </c>
      <c r="H44" s="3" cm="1">
        <f t="array" ref="H44">INDEX(SubappendixC!C33:Q33,$C$7)</f>
        <v>2.1000000000000001E-2</v>
      </c>
    </row>
    <row r="45" spans="2:13" x14ac:dyDescent="0.35">
      <c r="B45" s="3">
        <v>29</v>
      </c>
      <c r="C45" s="48">
        <v>44022</v>
      </c>
      <c r="D45" s="6" t="s">
        <v>19</v>
      </c>
      <c r="E45" s="6" t="s">
        <v>37</v>
      </c>
      <c r="F45" s="9"/>
      <c r="G45" s="16" cm="1">
        <f t="array" ref="G45">INDEX(SubappendixA!C34:Q34,$C$7)</f>
        <v>0.73</v>
      </c>
      <c r="H45" s="3" cm="1">
        <f t="array" ref="H45">INDEX(SubappendixC!C34:Q34,$C$7)</f>
        <v>1.2999999999999999E-2</v>
      </c>
    </row>
    <row r="46" spans="2:13" x14ac:dyDescent="0.35">
      <c r="B46" s="3">
        <v>30</v>
      </c>
      <c r="C46" s="48">
        <v>44057</v>
      </c>
      <c r="D46" s="6" t="s">
        <v>15</v>
      </c>
      <c r="E46" s="6" t="s">
        <v>37</v>
      </c>
      <c r="F46" s="9"/>
      <c r="G46" s="16" cm="1">
        <f t="array" ref="G46">INDEX(SubappendixA!C35:Q35,$C$7)</f>
        <v>0.74</v>
      </c>
      <c r="H46" s="3" cm="1">
        <f t="array" ref="H46">INDEX(SubappendixC!C35:Q35,$C$7)</f>
        <v>1.2E-2</v>
      </c>
    </row>
    <row r="47" spans="2:13" x14ac:dyDescent="0.35">
      <c r="B47" s="3">
        <v>31</v>
      </c>
      <c r="C47" s="48">
        <v>44020</v>
      </c>
      <c r="D47" s="6" t="s">
        <v>15</v>
      </c>
      <c r="E47" s="6" t="s">
        <v>37</v>
      </c>
      <c r="F47" s="9"/>
      <c r="G47" s="16" cm="1">
        <f t="array" ref="G47">INDEX(SubappendixA!C36:Q36,$C$7)</f>
        <v>0.76</v>
      </c>
      <c r="H47" s="3" cm="1">
        <f t="array" ref="H47">INDEX(SubappendixC!C36:Q36,$C$7)</f>
        <v>1.6E-2</v>
      </c>
    </row>
    <row r="48" spans="2:13" x14ac:dyDescent="0.35">
      <c r="B48" s="3">
        <v>32</v>
      </c>
      <c r="C48" s="48">
        <v>44036</v>
      </c>
      <c r="D48" s="6" t="s">
        <v>15</v>
      </c>
      <c r="E48" s="6" t="s">
        <v>37</v>
      </c>
      <c r="F48" s="9"/>
      <c r="G48" s="16" cm="1">
        <f t="array" ref="G48">INDEX(SubappendixA!C37:Q37,$C$7)</f>
        <v>0.78</v>
      </c>
      <c r="H48" s="3" cm="1">
        <f t="array" ref="H48">INDEX(SubappendixC!C37:Q37,$C$7)</f>
        <v>0.01</v>
      </c>
    </row>
    <row r="49" spans="2:8" x14ac:dyDescent="0.35">
      <c r="B49" s="3">
        <v>33</v>
      </c>
      <c r="C49" s="48">
        <v>44048</v>
      </c>
      <c r="D49" s="6" t="s">
        <v>15</v>
      </c>
      <c r="E49" s="6" t="s">
        <v>37</v>
      </c>
      <c r="F49" s="9"/>
      <c r="G49" s="16" cm="1">
        <f t="array" ref="G49">INDEX(SubappendixA!C38:Q38,$C$7)</f>
        <v>0.79</v>
      </c>
      <c r="H49" s="3" cm="1">
        <f t="array" ref="H49">INDEX(SubappendixC!C38:Q38,$C$7)</f>
        <v>7.0000000000000001E-3</v>
      </c>
    </row>
    <row r="50" spans="2:8" x14ac:dyDescent="0.35">
      <c r="B50" s="3">
        <v>34</v>
      </c>
      <c r="C50" s="48">
        <v>44066</v>
      </c>
      <c r="D50" s="6" t="s">
        <v>14</v>
      </c>
      <c r="E50" s="6" t="s">
        <v>37</v>
      </c>
      <c r="F50" s="9"/>
      <c r="G50" s="16" cm="1">
        <f t="array" ref="G50">INDEX(SubappendixA!C39:Q39,$C$7)</f>
        <v>0.8</v>
      </c>
      <c r="H50" s="3" cm="1">
        <f t="array" ref="H50">INDEX(SubappendixC!C39:Q39,$C$7)</f>
        <v>1.2999999999999999E-2</v>
      </c>
    </row>
    <row r="51" spans="2:8" x14ac:dyDescent="0.35">
      <c r="B51" s="3">
        <v>35</v>
      </c>
      <c r="C51" s="48">
        <v>44045</v>
      </c>
      <c r="D51" s="6" t="s">
        <v>15</v>
      </c>
      <c r="E51" s="6" t="s">
        <v>37</v>
      </c>
      <c r="F51" s="9"/>
      <c r="G51" s="16" cm="1">
        <f t="array" ref="G51">INDEX(SubappendixA!C40:Q40,$C$7)</f>
        <v>0.82</v>
      </c>
      <c r="H51" s="3" cm="1">
        <f t="array" ref="H51">INDEX(SubappendixC!C40:Q40,$C$7)</f>
        <v>1.7999999999999999E-2</v>
      </c>
    </row>
    <row r="52" spans="2:8" x14ac:dyDescent="0.35">
      <c r="B52" s="3">
        <v>36</v>
      </c>
      <c r="C52" s="48">
        <v>44064</v>
      </c>
      <c r="D52" s="6" t="s">
        <v>15</v>
      </c>
      <c r="E52" s="6" t="s">
        <v>37</v>
      </c>
      <c r="F52" s="9"/>
      <c r="G52" s="16" cm="1">
        <f t="array" ref="G52">INDEX(SubappendixA!C41:Q41,$C$7)</f>
        <v>0.84</v>
      </c>
      <c r="H52" s="3" cm="1">
        <f t="array" ref="H52">INDEX(SubappendixC!C41:Q41,$C$7)</f>
        <v>0.01</v>
      </c>
    </row>
    <row r="53" spans="2:8" x14ac:dyDescent="0.35">
      <c r="B53" s="3">
        <v>37</v>
      </c>
      <c r="C53" s="48">
        <v>44018</v>
      </c>
      <c r="D53" s="6" t="s">
        <v>15</v>
      </c>
      <c r="E53" s="6" t="s">
        <v>37</v>
      </c>
      <c r="F53" s="9"/>
      <c r="G53" s="16" cm="1">
        <f t="array" ref="G53">INDEX(SubappendixA!C42:Q42,$C$7)</f>
        <v>0.85</v>
      </c>
      <c r="H53" s="3" cm="1">
        <f t="array" ref="H53">INDEX(SubappendixC!C42:Q42,$C$7)</f>
        <v>8.9999999999999993E-3</v>
      </c>
    </row>
    <row r="54" spans="2:8" x14ac:dyDescent="0.35">
      <c r="B54" s="3">
        <v>38</v>
      </c>
      <c r="C54" s="48">
        <v>44026</v>
      </c>
      <c r="D54" s="6" t="s">
        <v>14</v>
      </c>
      <c r="E54" s="6" t="s">
        <v>37</v>
      </c>
      <c r="F54" s="9"/>
      <c r="G54" s="16" cm="1">
        <f t="array" ref="G54">INDEX(SubappendixA!C43:Q43,$C$7)</f>
        <v>0.86</v>
      </c>
      <c r="H54" s="3" cm="1">
        <f t="array" ref="H54">INDEX(SubappendixC!C43:Q43,$C$7)</f>
        <v>7.0000000000000001E-3</v>
      </c>
    </row>
    <row r="55" spans="2:8" x14ac:dyDescent="0.35">
      <c r="B55" s="3">
        <v>39</v>
      </c>
      <c r="C55" s="48">
        <v>44061</v>
      </c>
      <c r="D55" s="6" t="s">
        <v>15</v>
      </c>
      <c r="E55" s="6" t="s">
        <v>37</v>
      </c>
      <c r="F55" s="9"/>
      <c r="G55" s="16" cm="1">
        <f t="array" ref="G55">INDEX(SubappendixA!C44:Q44,$C$7)</f>
        <v>0.88</v>
      </c>
      <c r="H55" s="3" cm="1">
        <f t="array" ref="H55">INDEX(SubappendixC!C44:Q44,$C$7)</f>
        <v>8.0000000000000002E-3</v>
      </c>
    </row>
    <row r="56" spans="2:8" x14ac:dyDescent="0.35">
      <c r="B56" s="3">
        <v>40</v>
      </c>
      <c r="C56" s="48">
        <v>44065</v>
      </c>
      <c r="D56" s="6" t="s">
        <v>15</v>
      </c>
      <c r="E56" s="6" t="s">
        <v>37</v>
      </c>
      <c r="F56" s="9"/>
      <c r="G56" s="16" cm="1">
        <f t="array" ref="G56">INDEX(SubappendixA!C45:Q45,$C$7)</f>
        <v>0.89</v>
      </c>
      <c r="H56" s="3" cm="1">
        <f t="array" ref="H56">INDEX(SubappendixC!C45:Q45,$C$7)</f>
        <v>8.9999999999999993E-3</v>
      </c>
    </row>
    <row r="57" spans="2:8" x14ac:dyDescent="0.35">
      <c r="B57" s="3">
        <v>41</v>
      </c>
      <c r="C57" s="48">
        <v>44017</v>
      </c>
      <c r="D57" s="6" t="s">
        <v>17</v>
      </c>
      <c r="E57" s="6" t="s">
        <v>37</v>
      </c>
      <c r="F57" s="9"/>
      <c r="G57" s="16" cm="1">
        <f t="array" ref="G57">INDEX(SubappendixA!C46:Q46,$C$7)</f>
        <v>0.9</v>
      </c>
      <c r="H57" s="3" cm="1">
        <f t="array" ref="H57">INDEX(SubappendixC!C46:Q46,$C$7)</f>
        <v>8.9999999999999993E-3</v>
      </c>
    </row>
    <row r="58" spans="2:8" x14ac:dyDescent="0.35">
      <c r="B58" s="3">
        <v>42</v>
      </c>
      <c r="C58" s="48">
        <v>44051</v>
      </c>
      <c r="D58" s="6" t="s">
        <v>15</v>
      </c>
      <c r="E58" s="6" t="s">
        <v>37</v>
      </c>
      <c r="F58" s="9"/>
      <c r="G58" s="16" cm="1">
        <f t="array" ref="G58">INDEX(SubappendixA!C47:Q47,$C$7)</f>
        <v>0.92</v>
      </c>
      <c r="H58" s="3" cm="1">
        <f t="array" ref="H58">INDEX(SubappendixC!C47:Q47,$C$7)</f>
        <v>8.0000000000000002E-3</v>
      </c>
    </row>
    <row r="59" spans="2:8" x14ac:dyDescent="0.35">
      <c r="B59" s="3">
        <v>43</v>
      </c>
      <c r="C59" s="48">
        <v>44049</v>
      </c>
      <c r="D59" s="6" t="s">
        <v>15</v>
      </c>
      <c r="E59" s="6" t="s">
        <v>37</v>
      </c>
      <c r="F59" s="9"/>
      <c r="G59" s="16" cm="1">
        <f t="array" ref="G59">INDEX(SubappendixA!C48:Q48,$C$7)</f>
        <v>0.93</v>
      </c>
      <c r="H59" s="3" cm="1">
        <f t="array" ref="H59">INDEX(SubappendixC!C48:Q48,$C$7)</f>
        <v>6.0000000000000001E-3</v>
      </c>
    </row>
    <row r="60" spans="2:8" x14ac:dyDescent="0.35">
      <c r="B60" s="3">
        <v>44</v>
      </c>
      <c r="C60" s="48">
        <v>44060</v>
      </c>
      <c r="D60" s="6" t="s">
        <v>15</v>
      </c>
      <c r="E60" s="6" t="s">
        <v>37</v>
      </c>
      <c r="F60" s="9"/>
      <c r="G60" s="16" cm="1">
        <f t="array" ref="G60">INDEX(SubappendixA!C49:Q49,$C$7)</f>
        <v>0.95</v>
      </c>
      <c r="H60" s="3" cm="1">
        <f t="array" ref="H60">INDEX(SubappendixC!C49:Q49,$C$7)</f>
        <v>7.0000000000000001E-3</v>
      </c>
    </row>
    <row r="61" spans="2:8" x14ac:dyDescent="0.35">
      <c r="B61" s="3">
        <v>45</v>
      </c>
      <c r="C61" s="48">
        <v>44027</v>
      </c>
      <c r="D61" s="6" t="s">
        <v>15</v>
      </c>
      <c r="E61" s="6" t="s">
        <v>37</v>
      </c>
      <c r="F61" s="9"/>
      <c r="G61" s="16" cm="1">
        <f t="array" ref="G61">INDEX(SubappendixA!C50:Q50,$C$7)</f>
        <v>0.96</v>
      </c>
      <c r="H61" s="3" cm="1">
        <f t="array" ref="H61">INDEX(SubappendixC!C50:Q50,$C$7)</f>
        <v>7.0000000000000001E-3</v>
      </c>
    </row>
    <row r="62" spans="2:8" x14ac:dyDescent="0.35">
      <c r="B62" s="3">
        <v>46</v>
      </c>
      <c r="C62" s="48">
        <v>44019</v>
      </c>
      <c r="D62" s="6" t="s">
        <v>15</v>
      </c>
      <c r="E62" s="6" t="s">
        <v>37</v>
      </c>
      <c r="F62" s="9"/>
      <c r="G62" s="16" cm="1">
        <f t="array" ref="G62">INDEX(SubappendixA!C51:Q51,$C$7)</f>
        <v>0.97</v>
      </c>
      <c r="H62" s="3" cm="1">
        <f t="array" ref="H62">INDEX(SubappendixC!C51:Q51,$C$7)</f>
        <v>8.0000000000000002E-3</v>
      </c>
    </row>
    <row r="63" spans="2:8" x14ac:dyDescent="0.35">
      <c r="B63" s="3">
        <v>47</v>
      </c>
      <c r="C63" s="48">
        <v>44050</v>
      </c>
      <c r="D63" s="6" t="s">
        <v>15</v>
      </c>
      <c r="E63" s="6" t="s">
        <v>37</v>
      </c>
      <c r="F63" s="9"/>
      <c r="G63" s="16" cm="1">
        <f t="array" ref="G63">INDEX(SubappendixA!C52:Q52,$C$7)</f>
        <v>0.99</v>
      </c>
      <c r="H63" s="3" cm="1">
        <f t="array" ref="H63">INDEX(SubappendixC!C52:Q52,$C$7)</f>
        <v>8.9999999999999993E-3</v>
      </c>
    </row>
    <row r="64" spans="2:8" x14ac:dyDescent="0.35">
      <c r="B64" s="3">
        <v>48</v>
      </c>
      <c r="C64" s="48">
        <v>44071</v>
      </c>
      <c r="D64" s="6" t="s">
        <v>15</v>
      </c>
      <c r="E64" s="6" t="s">
        <v>37</v>
      </c>
      <c r="F64" s="9"/>
      <c r="G64" s="16" cm="1">
        <f t="array" ref="G64">INDEX(SubappendixA!C53:Q53,$C$7)</f>
        <v>1</v>
      </c>
      <c r="H64" s="3" cm="1">
        <f t="array" ref="H64">INDEX(SubappendixC!C53:Q53,$C$7)</f>
        <v>4.0000000000000001E-3</v>
      </c>
    </row>
    <row r="65" spans="2:8" x14ac:dyDescent="0.35">
      <c r="B65" s="3">
        <v>49</v>
      </c>
      <c r="C65" s="48">
        <v>44013</v>
      </c>
      <c r="D65" s="6" t="s">
        <v>15</v>
      </c>
      <c r="E65" s="6" t="s">
        <v>37</v>
      </c>
      <c r="F65" s="9"/>
      <c r="G65" s="16" cm="1">
        <f t="array" ref="G65">INDEX(SubappendixA!C54:Q54,$C$7)</f>
        <v>1.01</v>
      </c>
      <c r="H65" s="3" cm="1">
        <f t="array" ref="H65">INDEX(SubappendixC!C54:Q54,$C$7)</f>
        <v>8.0000000000000002E-3</v>
      </c>
    </row>
    <row r="66" spans="2:8" x14ac:dyDescent="0.35">
      <c r="B66" s="3">
        <v>50</v>
      </c>
      <c r="C66" s="48">
        <v>44063</v>
      </c>
      <c r="D66" s="6" t="s">
        <v>15</v>
      </c>
      <c r="E66" s="6" t="s">
        <v>37</v>
      </c>
      <c r="F66" s="9"/>
      <c r="G66" s="16" cm="1">
        <f t="array" ref="G66">INDEX(SubappendixA!C55:Q55,$C$7)</f>
        <v>1.03</v>
      </c>
      <c r="H66" s="3" cm="1">
        <f t="array" ref="H66">INDEX(SubappendixC!C55:Q55,$C$7)</f>
        <v>7.0000000000000001E-3</v>
      </c>
    </row>
    <row r="67" spans="2:8" x14ac:dyDescent="0.35">
      <c r="B67" s="3">
        <v>51</v>
      </c>
      <c r="C67" s="48">
        <v>44028</v>
      </c>
      <c r="D67" s="6" t="s">
        <v>15</v>
      </c>
      <c r="E67" s="6" t="s">
        <v>37</v>
      </c>
      <c r="F67" s="9"/>
      <c r="G67" s="16" cm="1">
        <f t="array" ref="G67">INDEX(SubappendixA!C56:Q56,$C$7)</f>
        <v>1.04</v>
      </c>
      <c r="H67" s="3" cm="1">
        <f t="array" ref="H67">INDEX(SubappendixC!C56:Q56,$C$7)</f>
        <v>1.4E-2</v>
      </c>
    </row>
    <row r="68" spans="2:8" x14ac:dyDescent="0.35">
      <c r="B68" s="3">
        <v>52</v>
      </c>
      <c r="C68" s="48">
        <v>44072</v>
      </c>
      <c r="D68" s="6" t="s">
        <v>17</v>
      </c>
      <c r="E68" s="6" t="s">
        <v>37</v>
      </c>
      <c r="F68" s="9"/>
      <c r="G68" s="16" cm="1">
        <f t="array" ref="G68">INDEX(SubappendixA!C57:Q57,$C$7)</f>
        <v>1.05</v>
      </c>
      <c r="H68" s="3" cm="1">
        <f t="array" ref="H68">INDEX(SubappendixC!C57:Q57,$C$7)</f>
        <v>3.0000000000000001E-3</v>
      </c>
    </row>
    <row r="69" spans="2:8" x14ac:dyDescent="0.35">
      <c r="B69" s="3">
        <v>53</v>
      </c>
      <c r="C69" s="48">
        <v>44062</v>
      </c>
      <c r="D69" s="6" t="s">
        <v>15</v>
      </c>
      <c r="E69" s="6" t="s">
        <v>37</v>
      </c>
      <c r="F69" s="9"/>
      <c r="G69" s="16" cm="1">
        <f t="array" ref="G69">INDEX(SubappendixA!C58:Q58,$C$7)</f>
        <v>1.06</v>
      </c>
      <c r="H69" s="3" cm="1">
        <f t="array" ref="H69">INDEX(SubappendixC!C58:Q58,$C$7)</f>
        <v>2E-3</v>
      </c>
    </row>
    <row r="70" spans="2:8" x14ac:dyDescent="0.35">
      <c r="B70" s="3">
        <v>54</v>
      </c>
      <c r="C70" s="48">
        <v>44016</v>
      </c>
      <c r="D70" s="6" t="s">
        <v>17</v>
      </c>
      <c r="E70" s="6" t="s">
        <v>37</v>
      </c>
      <c r="F70" s="9"/>
      <c r="G70" s="16" cm="1">
        <f t="array" ref="G70">INDEX(SubappendixA!C59:Q59,$C$7)</f>
        <v>1.07</v>
      </c>
      <c r="H70" s="3" cm="1">
        <f t="array" ref="H70">INDEX(SubappendixC!C59:Q59,$C$7)</f>
        <v>4.0000000000000001E-3</v>
      </c>
    </row>
    <row r="71" spans="2:8" x14ac:dyDescent="0.35">
      <c r="B71" s="3">
        <v>55</v>
      </c>
      <c r="C71" s="48">
        <v>44015</v>
      </c>
      <c r="D71" s="6" t="s">
        <v>18</v>
      </c>
      <c r="E71" s="6" t="s">
        <v>37</v>
      </c>
      <c r="F71" s="9"/>
      <c r="G71" s="16" cm="1">
        <f t="array" ref="G71">INDEX(SubappendixA!C60:Q60,$C$7)</f>
        <v>1.08</v>
      </c>
      <c r="H71" s="3" cm="1">
        <f t="array" ref="H71">INDEX(SubappendixC!C60:Q60,$C$7)</f>
        <v>3.0000000000000001E-3</v>
      </c>
    </row>
    <row r="72" spans="2:8" x14ac:dyDescent="0.35">
      <c r="B72" s="3">
        <v>56</v>
      </c>
      <c r="C72" s="48">
        <v>44029</v>
      </c>
      <c r="D72" s="6" t="s">
        <v>17</v>
      </c>
      <c r="E72" s="6" t="s">
        <v>37</v>
      </c>
      <c r="F72" s="9"/>
      <c r="G72" s="16" cm="1">
        <f t="array" ref="G72">INDEX(SubappendixA!C61:Q61,$C$7)</f>
        <v>1.0900000000000001</v>
      </c>
      <c r="H72" s="3" cm="1">
        <f t="array" ref="H72">INDEX(SubappendixC!C61:Q61,$C$7)</f>
        <v>3.0000000000000001E-3</v>
      </c>
    </row>
    <row r="73" spans="2:8" x14ac:dyDescent="0.35">
      <c r="B73" s="3">
        <v>57</v>
      </c>
      <c r="C73" s="48">
        <v>44069</v>
      </c>
      <c r="D73" s="6" t="s">
        <v>15</v>
      </c>
      <c r="E73" s="6" t="s">
        <v>37</v>
      </c>
      <c r="F73" s="9"/>
      <c r="G73" s="16" cm="1">
        <f t="array" ref="G73">INDEX(SubappendixA!C62:Q62,$C$7)</f>
        <v>1.1000000000000001</v>
      </c>
      <c r="H73" s="3" cm="1">
        <f t="array" ref="H73">INDEX(SubappendixC!C62:Q62,$C$7)</f>
        <v>3.0000000000000001E-3</v>
      </c>
    </row>
    <row r="74" spans="2:8" x14ac:dyDescent="0.35">
      <c r="B74" s="3">
        <v>58</v>
      </c>
      <c r="C74" s="48">
        <v>44070</v>
      </c>
      <c r="D74" s="6" t="s">
        <v>16</v>
      </c>
      <c r="E74" s="6" t="s">
        <v>37</v>
      </c>
      <c r="F74" s="9"/>
      <c r="G74" s="16" cm="1">
        <f t="array" ref="G74">INDEX(SubappendixA!C63:Q63,$C$7)</f>
        <v>1.1100000000000001</v>
      </c>
      <c r="H74" s="3" cm="1">
        <f t="array" ref="H74">INDEX(SubappendixC!C63:Q63,$C$7)</f>
        <v>2E-3</v>
      </c>
    </row>
    <row r="75" spans="2:8" x14ac:dyDescent="0.35">
      <c r="B75" s="3">
        <v>59</v>
      </c>
      <c r="C75" s="48">
        <v>44074</v>
      </c>
      <c r="D75" s="6" t="s">
        <v>17</v>
      </c>
      <c r="E75" s="6" t="s">
        <v>37</v>
      </c>
      <c r="F75" s="9"/>
      <c r="G75" s="16" cm="1">
        <f t="array" ref="G75">INDEX(SubappendixA!C64:Q64,$C$7)</f>
        <v>1.1100000000000001</v>
      </c>
      <c r="H75" s="3" cm="1">
        <f t="array" ref="H75">INDEX(SubappendixC!C64:Q64,$C$7)</f>
        <v>-1E-3</v>
      </c>
    </row>
    <row r="76" spans="2:8" x14ac:dyDescent="0.35">
      <c r="B76" s="3">
        <v>60</v>
      </c>
      <c r="C76" s="48">
        <v>44058</v>
      </c>
      <c r="D76" s="6" t="s">
        <v>17</v>
      </c>
      <c r="E76" s="6" t="s">
        <v>37</v>
      </c>
      <c r="F76" s="9"/>
      <c r="G76" s="16" cm="1">
        <f t="array" ref="G76">INDEX(SubappendixA!C65:Q65,$C$7)</f>
        <v>1.1200000000000001</v>
      </c>
      <c r="H76" s="3" cm="1">
        <f t="array" ref="H76">INDEX(SubappendixC!C65:Q65,$C$7)</f>
        <v>-2E-3</v>
      </c>
    </row>
    <row r="77" spans="2:8" x14ac:dyDescent="0.35">
      <c r="B77" s="3">
        <v>61</v>
      </c>
      <c r="C77" s="48">
        <v>44073</v>
      </c>
      <c r="D77" s="6" t="s">
        <v>15</v>
      </c>
      <c r="E77" s="6" t="s">
        <v>37</v>
      </c>
      <c r="F77" s="9"/>
      <c r="G77" s="16" cm="1">
        <f t="array" ref="G77">INDEX(SubappendixA!C66:Q66,$C$7)</f>
        <v>1.1200000000000001</v>
      </c>
      <c r="H77" s="3" cm="1">
        <f t="array" ref="H77">INDEX(SubappendixC!C66:Q66,$C$7)</f>
        <v>6.0000000000000001E-3</v>
      </c>
    </row>
    <row r="78" spans="2:8" x14ac:dyDescent="0.35">
      <c r="B78" s="3">
        <v>62</v>
      </c>
      <c r="C78" s="48">
        <v>44059</v>
      </c>
      <c r="D78" s="6" t="s">
        <v>17</v>
      </c>
      <c r="E78" s="6" t="s">
        <v>37</v>
      </c>
      <c r="F78" s="9"/>
      <c r="G78" s="16" cm="1">
        <f t="array" ref="G78">INDEX(SubappendixA!C67:Q67,$C$7)</f>
        <v>1.1200000000000001</v>
      </c>
      <c r="H78" s="3" cm="1">
        <f t="array" ref="H78">INDEX(SubappendixC!C67:Q67,$C$7)</f>
        <v>-2E-3</v>
      </c>
    </row>
    <row r="80" spans="2:8" x14ac:dyDescent="0.35">
      <c r="B80" s="43" t="s">
        <v>31</v>
      </c>
      <c r="C80" s="44"/>
      <c r="D80" s="44"/>
      <c r="E80" s="44"/>
      <c r="F80" s="45"/>
      <c r="G80" s="46" t="s">
        <v>23</v>
      </c>
      <c r="H80" s="47">
        <f>SUMPRODUCT($H$17:$H$78*$F$17:$F$78*($E$17:$E$78="Yes"))</f>
        <v>0</v>
      </c>
    </row>
    <row r="81" spans="2:8" x14ac:dyDescent="0.35">
      <c r="B81" s="28" t="s">
        <v>32</v>
      </c>
      <c r="C81" s="29"/>
      <c r="D81" s="29"/>
      <c r="E81" s="29"/>
      <c r="F81" s="30"/>
      <c r="G81" s="31" t="s">
        <v>24</v>
      </c>
      <c r="H81" s="32">
        <f t="array" ref="H81">SUMIFS(H17:H78,E17:E78,"No",B17:B78,"&lt;"&amp;MAX(IF(E17:E78="Yes",B17:B78)))</f>
        <v>0</v>
      </c>
    </row>
    <row r="82" spans="2:8" x14ac:dyDescent="0.35">
      <c r="B82" s="33"/>
      <c r="C82" s="34"/>
      <c r="D82" s="34"/>
      <c r="E82" s="34"/>
      <c r="F82" s="35"/>
      <c r="G82" s="36" t="s">
        <v>25</v>
      </c>
      <c r="H82" s="37" t="e">
        <f t="array" ref="H82">INDEX(G17:G78,MATCH(MAX(IF(E17:E78="Yes",B17:B78)),B17:B78,0))</f>
        <v>#N/A</v>
      </c>
    </row>
    <row r="83" spans="2:8" x14ac:dyDescent="0.35">
      <c r="B83" s="33"/>
      <c r="C83" s="34"/>
      <c r="D83" s="34"/>
      <c r="E83" s="34"/>
      <c r="F83" s="35"/>
      <c r="G83" s="36" t="s">
        <v>9</v>
      </c>
      <c r="H83" s="37" t="e">
        <f>H82-H81</f>
        <v>#N/A</v>
      </c>
    </row>
    <row r="84" spans="2:8" x14ac:dyDescent="0.35">
      <c r="B84" s="38"/>
      <c r="C84" s="39"/>
      <c r="D84" s="39"/>
      <c r="E84" s="39"/>
      <c r="F84" s="40"/>
      <c r="G84" s="41" t="s">
        <v>13</v>
      </c>
      <c r="H84" s="42" t="e">
        <f>H83*K7</f>
        <v>#N/A</v>
      </c>
    </row>
    <row r="85" spans="2:8" x14ac:dyDescent="0.35">
      <c r="B85" s="43" t="s">
        <v>33</v>
      </c>
      <c r="C85" s="44"/>
      <c r="D85" s="44"/>
      <c r="E85" s="44"/>
      <c r="F85" s="45"/>
      <c r="G85" s="46" t="s">
        <v>10</v>
      </c>
      <c r="H85" s="47" t="e">
        <f>AVERAGE(H80,H84)</f>
        <v>#N/A</v>
      </c>
    </row>
    <row r="86" spans="2:8" x14ac:dyDescent="0.35">
      <c r="B86" s="19"/>
    </row>
  </sheetData>
  <mergeCells count="10">
    <mergeCell ref="B15:H15"/>
    <mergeCell ref="B9:F9"/>
    <mergeCell ref="J5:K5"/>
    <mergeCell ref="L5:M5"/>
    <mergeCell ref="L9:S12"/>
    <mergeCell ref="B5:F5"/>
    <mergeCell ref="N5:O5"/>
    <mergeCell ref="P5:Q5"/>
    <mergeCell ref="R5:S5"/>
    <mergeCell ref="B10:H14"/>
  </mergeCells>
  <dataValidations count="1">
    <dataValidation type="list" allowBlank="1" showInputMessage="1" showErrorMessage="1" sqref="E17:E78" xr:uid="{8282CB5B-F8CD-4DC8-88CF-1B6909CB0B6D}">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1449163-D372-402F-8BDE-276AFE854B9F}">
          <x14:formula1>
            <xm:f>SubappendixA!$C$5:$Q$5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1DE3-170E-43E2-A319-38CAE57F9E17}">
  <dimension ref="B2:Q67"/>
  <sheetViews>
    <sheetView showGridLines="0" zoomScale="70" zoomScaleNormal="70" workbookViewId="0">
      <pane ySplit="5" topLeftCell="A36" activePane="bottomLeft" state="frozen"/>
      <selection pane="bottomLeft" activeCell="G26" sqref="G26"/>
    </sheetView>
  </sheetViews>
  <sheetFormatPr defaultRowHeight="17.25" x14ac:dyDescent="0.35"/>
  <cols>
    <col min="1" max="1" width="2.625" customWidth="1"/>
    <col min="2" max="2" width="9" style="2"/>
  </cols>
  <sheetData>
    <row r="2" spans="2:17" ht="30.75" x14ac:dyDescent="0.6">
      <c r="B2" s="10" t="s">
        <v>21</v>
      </c>
    </row>
    <row r="4" spans="2:17" x14ac:dyDescent="0.35">
      <c r="C4" s="56" t="s">
        <v>6</v>
      </c>
      <c r="D4" s="56"/>
      <c r="E4" s="56"/>
      <c r="F4" s="56"/>
      <c r="G4" s="56"/>
      <c r="H4" s="56"/>
      <c r="I4" s="56"/>
      <c r="J4" s="56"/>
      <c r="K4" s="56"/>
      <c r="L4" s="56"/>
      <c r="M4" s="56"/>
      <c r="N4" s="56"/>
      <c r="O4" s="56"/>
      <c r="P4" s="56"/>
      <c r="Q4" s="56"/>
    </row>
    <row r="5" spans="2:17" x14ac:dyDescent="0.35">
      <c r="B5" s="11" t="s">
        <v>5</v>
      </c>
      <c r="C5" s="11">
        <v>1</v>
      </c>
      <c r="D5" s="11">
        <v>2</v>
      </c>
      <c r="E5" s="11">
        <v>3</v>
      </c>
      <c r="F5" s="11">
        <v>4</v>
      </c>
      <c r="G5" s="11">
        <v>5</v>
      </c>
      <c r="H5" s="11">
        <v>6</v>
      </c>
      <c r="I5" s="11">
        <v>7</v>
      </c>
      <c r="J5" s="11">
        <v>8</v>
      </c>
      <c r="K5" s="11">
        <v>9</v>
      </c>
      <c r="L5" s="11">
        <v>10</v>
      </c>
      <c r="M5" s="11">
        <v>11</v>
      </c>
      <c r="N5" s="11">
        <v>12</v>
      </c>
      <c r="O5" s="11">
        <v>13</v>
      </c>
      <c r="P5" s="11">
        <v>14</v>
      </c>
      <c r="Q5" s="11">
        <v>15</v>
      </c>
    </row>
    <row r="6" spans="2:17" x14ac:dyDescent="0.35">
      <c r="B6" s="11">
        <v>1</v>
      </c>
      <c r="C6" s="12">
        <v>0.01</v>
      </c>
      <c r="D6" s="12">
        <v>0.02</v>
      </c>
      <c r="E6" s="49">
        <v>0.03</v>
      </c>
      <c r="F6" s="12">
        <v>0.05</v>
      </c>
      <c r="G6" s="12">
        <v>0.05</v>
      </c>
      <c r="H6" s="12">
        <v>0.06</v>
      </c>
      <c r="I6" s="12">
        <v>7.0000000000000007E-2</v>
      </c>
      <c r="J6" s="12">
        <v>0.08</v>
      </c>
      <c r="K6" s="12">
        <v>0.08</v>
      </c>
      <c r="L6" s="12">
        <v>0.09</v>
      </c>
      <c r="M6" s="12">
        <v>0.1</v>
      </c>
      <c r="N6" s="12">
        <v>0.1</v>
      </c>
      <c r="O6" s="12">
        <v>0.1</v>
      </c>
      <c r="P6" s="12">
        <v>0.11</v>
      </c>
      <c r="Q6" s="12">
        <v>0.11</v>
      </c>
    </row>
    <row r="7" spans="2:17" x14ac:dyDescent="0.35">
      <c r="B7" s="11">
        <v>2</v>
      </c>
      <c r="C7" s="12">
        <v>0.03</v>
      </c>
      <c r="D7" s="12">
        <v>0.05</v>
      </c>
      <c r="E7" s="49">
        <v>0.06</v>
      </c>
      <c r="F7" s="12">
        <v>0.09</v>
      </c>
      <c r="G7" s="12">
        <v>0.1</v>
      </c>
      <c r="H7" s="12">
        <v>0.13</v>
      </c>
      <c r="I7" s="12">
        <v>0.14000000000000001</v>
      </c>
      <c r="J7" s="12">
        <v>0.15</v>
      </c>
      <c r="K7" s="12">
        <v>0.16</v>
      </c>
      <c r="L7" s="12">
        <v>0.17</v>
      </c>
      <c r="M7" s="12">
        <v>0.18</v>
      </c>
      <c r="N7" s="12">
        <v>0.19</v>
      </c>
      <c r="O7" s="12">
        <v>0.2</v>
      </c>
      <c r="P7" s="12">
        <v>0.2</v>
      </c>
      <c r="Q7" s="12">
        <v>0.2</v>
      </c>
    </row>
    <row r="8" spans="2:17" x14ac:dyDescent="0.35">
      <c r="B8" s="11">
        <v>3</v>
      </c>
      <c r="C8" s="12">
        <v>0.04</v>
      </c>
      <c r="D8" s="12">
        <v>7.0000000000000007E-2</v>
      </c>
      <c r="E8" s="49">
        <v>0.1</v>
      </c>
      <c r="F8" s="12">
        <v>0.13</v>
      </c>
      <c r="G8" s="12">
        <v>0.15</v>
      </c>
      <c r="H8" s="12">
        <v>0.17</v>
      </c>
      <c r="I8" s="12">
        <v>0.2</v>
      </c>
      <c r="J8" s="12">
        <v>0.22</v>
      </c>
      <c r="K8" s="12">
        <v>0.23</v>
      </c>
      <c r="L8" s="12">
        <v>0.25</v>
      </c>
      <c r="M8" s="12">
        <v>0.26</v>
      </c>
      <c r="N8" s="12">
        <v>0.28000000000000003</v>
      </c>
      <c r="O8" s="12">
        <v>0.28000000000000003</v>
      </c>
      <c r="P8" s="12">
        <v>0.28999999999999998</v>
      </c>
      <c r="Q8" s="12">
        <v>0.28999999999999998</v>
      </c>
    </row>
    <row r="9" spans="2:17" x14ac:dyDescent="0.35">
      <c r="B9" s="11">
        <v>4</v>
      </c>
      <c r="C9" s="12">
        <v>0.05</v>
      </c>
      <c r="D9" s="12">
        <v>0.09</v>
      </c>
      <c r="E9" s="49">
        <v>0.13</v>
      </c>
      <c r="F9" s="12">
        <v>0.17</v>
      </c>
      <c r="G9" s="12">
        <v>0.19</v>
      </c>
      <c r="H9" s="12">
        <v>0.23</v>
      </c>
      <c r="I9" s="12">
        <v>0.26</v>
      </c>
      <c r="J9" s="12">
        <v>0.28999999999999998</v>
      </c>
      <c r="K9" s="12">
        <v>0.3</v>
      </c>
      <c r="L9" s="12">
        <v>0.32</v>
      </c>
      <c r="M9" s="12">
        <v>0.34</v>
      </c>
      <c r="N9" s="12">
        <v>0.36</v>
      </c>
      <c r="O9" s="12">
        <v>0.36</v>
      </c>
      <c r="P9" s="12">
        <v>0.37</v>
      </c>
      <c r="Q9" s="12">
        <v>0.37</v>
      </c>
    </row>
    <row r="10" spans="2:17" x14ac:dyDescent="0.35">
      <c r="B10" s="11">
        <v>5</v>
      </c>
      <c r="C10" s="12">
        <v>0.06</v>
      </c>
      <c r="D10" s="12">
        <v>0.11</v>
      </c>
      <c r="E10" s="49">
        <v>0.16</v>
      </c>
      <c r="F10" s="12">
        <v>0.22</v>
      </c>
      <c r="G10" s="12">
        <v>0.24</v>
      </c>
      <c r="H10" s="12">
        <v>0.28000000000000003</v>
      </c>
      <c r="I10" s="12">
        <v>0.32</v>
      </c>
      <c r="J10" s="12">
        <v>0.35</v>
      </c>
      <c r="K10" s="12">
        <v>0.37</v>
      </c>
      <c r="L10" s="12">
        <v>0.39</v>
      </c>
      <c r="M10" s="12">
        <v>0.41</v>
      </c>
      <c r="N10" s="12">
        <v>0.44</v>
      </c>
      <c r="O10" s="12">
        <v>0.44</v>
      </c>
      <c r="P10" s="12">
        <v>0.44</v>
      </c>
      <c r="Q10" s="12">
        <v>0.45</v>
      </c>
    </row>
    <row r="11" spans="2:17" x14ac:dyDescent="0.35">
      <c r="B11" s="11">
        <v>6</v>
      </c>
      <c r="C11" s="12">
        <v>7.0000000000000007E-2</v>
      </c>
      <c r="D11" s="12">
        <v>0.13</v>
      </c>
      <c r="E11" s="49">
        <v>0.19</v>
      </c>
      <c r="F11" s="12">
        <v>0.25</v>
      </c>
      <c r="G11" s="12">
        <v>0.28000000000000003</v>
      </c>
      <c r="H11" s="12">
        <v>0.32</v>
      </c>
      <c r="I11" s="12">
        <v>0.37</v>
      </c>
      <c r="J11" s="12">
        <v>0.41</v>
      </c>
      <c r="K11" s="12">
        <v>0.43</v>
      </c>
      <c r="L11" s="12">
        <v>0.45</v>
      </c>
      <c r="M11" s="12">
        <v>0.48</v>
      </c>
      <c r="N11" s="12">
        <v>0.5</v>
      </c>
      <c r="O11" s="12">
        <v>0.5</v>
      </c>
      <c r="P11" s="12">
        <v>0.5</v>
      </c>
      <c r="Q11" s="12">
        <v>0.52</v>
      </c>
    </row>
    <row r="12" spans="2:17" x14ac:dyDescent="0.35">
      <c r="B12" s="11">
        <v>7</v>
      </c>
      <c r="C12" s="12">
        <v>0.08</v>
      </c>
      <c r="D12" s="12">
        <v>0.15</v>
      </c>
      <c r="E12" s="49">
        <v>0.22</v>
      </c>
      <c r="F12" s="12">
        <v>0.28999999999999998</v>
      </c>
      <c r="G12" s="12">
        <v>0.33</v>
      </c>
      <c r="H12" s="12">
        <v>0.38</v>
      </c>
      <c r="I12" s="12">
        <v>0.43</v>
      </c>
      <c r="J12" s="12">
        <v>0.47</v>
      </c>
      <c r="K12" s="12">
        <v>0.49</v>
      </c>
      <c r="L12" s="12">
        <v>0.51</v>
      </c>
      <c r="M12" s="12">
        <v>0.54</v>
      </c>
      <c r="N12" s="12">
        <v>0.56999999999999995</v>
      </c>
      <c r="O12" s="12">
        <v>0.56999999999999995</v>
      </c>
      <c r="P12" s="12">
        <v>0.56999999999999995</v>
      </c>
      <c r="Q12" s="12">
        <v>0.57999999999999996</v>
      </c>
    </row>
    <row r="13" spans="2:17" x14ac:dyDescent="0.35">
      <c r="B13" s="11">
        <v>8</v>
      </c>
      <c r="C13" s="12">
        <v>0.09</v>
      </c>
      <c r="D13" s="12">
        <v>0.17</v>
      </c>
      <c r="E13" s="49">
        <v>0.25</v>
      </c>
      <c r="F13" s="12">
        <v>0.33</v>
      </c>
      <c r="G13" s="12">
        <v>0.36</v>
      </c>
      <c r="H13" s="12">
        <v>0.42</v>
      </c>
      <c r="I13" s="12">
        <v>0.48</v>
      </c>
      <c r="J13" s="12">
        <v>0.53</v>
      </c>
      <c r="K13" s="12">
        <v>0.55000000000000004</v>
      </c>
      <c r="L13" s="12">
        <v>0.56999999999999995</v>
      </c>
      <c r="M13" s="12">
        <v>0.61</v>
      </c>
      <c r="N13" s="12">
        <v>0.64</v>
      </c>
      <c r="O13" s="12">
        <v>0.64</v>
      </c>
      <c r="P13" s="12">
        <v>0.63</v>
      </c>
      <c r="Q13" s="12">
        <v>0.65</v>
      </c>
    </row>
    <row r="14" spans="2:17" x14ac:dyDescent="0.35">
      <c r="B14" s="11">
        <v>9</v>
      </c>
      <c r="C14" s="12">
        <v>0.1</v>
      </c>
      <c r="D14" s="12">
        <v>0.19</v>
      </c>
      <c r="E14" s="49">
        <v>0.27</v>
      </c>
      <c r="F14" s="12">
        <v>0.37</v>
      </c>
      <c r="G14" s="12">
        <v>0.4</v>
      </c>
      <c r="H14" s="12">
        <v>0.47</v>
      </c>
      <c r="I14" s="12">
        <v>0.53</v>
      </c>
      <c r="J14" s="12">
        <v>0.57999999999999996</v>
      </c>
      <c r="K14" s="12">
        <v>0.61</v>
      </c>
      <c r="L14" s="12">
        <v>0.63</v>
      </c>
      <c r="M14" s="12">
        <v>0.67</v>
      </c>
      <c r="N14" s="12">
        <v>0.7</v>
      </c>
      <c r="O14" s="12">
        <v>0.7</v>
      </c>
      <c r="P14" s="12">
        <v>0.69</v>
      </c>
      <c r="Q14" s="12">
        <v>0.71</v>
      </c>
    </row>
    <row r="15" spans="2:17" x14ac:dyDescent="0.35">
      <c r="B15" s="11">
        <v>10</v>
      </c>
      <c r="C15" s="12">
        <v>0.12</v>
      </c>
      <c r="D15" s="12">
        <v>0.21</v>
      </c>
      <c r="E15" s="49">
        <v>0.3</v>
      </c>
      <c r="F15" s="12">
        <v>0.41</v>
      </c>
      <c r="G15" s="12">
        <v>0.45</v>
      </c>
      <c r="H15" s="12">
        <v>0.52</v>
      </c>
      <c r="I15" s="12">
        <v>0.57999999999999996</v>
      </c>
      <c r="J15" s="12">
        <v>0.63</v>
      </c>
      <c r="K15" s="12">
        <v>0.66</v>
      </c>
      <c r="L15" s="12">
        <v>0.69</v>
      </c>
      <c r="M15" s="12">
        <v>0.72</v>
      </c>
      <c r="N15" s="12">
        <v>0.76</v>
      </c>
      <c r="O15" s="12">
        <v>0.75</v>
      </c>
      <c r="P15" s="12">
        <v>0.75</v>
      </c>
      <c r="Q15" s="12">
        <v>0.77</v>
      </c>
    </row>
    <row r="16" spans="2:17" x14ac:dyDescent="0.35">
      <c r="B16" s="11">
        <v>11</v>
      </c>
      <c r="C16" s="12">
        <v>0.13</v>
      </c>
      <c r="D16" s="12">
        <v>0.23</v>
      </c>
      <c r="E16" s="49">
        <v>0.33</v>
      </c>
      <c r="F16" s="12">
        <v>0.45</v>
      </c>
      <c r="G16" s="12">
        <v>0.48</v>
      </c>
      <c r="H16" s="12">
        <v>0.55000000000000004</v>
      </c>
      <c r="I16" s="12">
        <v>0.63</v>
      </c>
      <c r="J16" s="12">
        <v>0.68</v>
      </c>
      <c r="K16" s="12">
        <v>0.71</v>
      </c>
      <c r="L16" s="12">
        <v>0.74</v>
      </c>
      <c r="M16" s="12">
        <v>0.78</v>
      </c>
      <c r="N16" s="12">
        <v>0.82</v>
      </c>
      <c r="O16" s="12">
        <v>0.81</v>
      </c>
      <c r="P16" s="12">
        <v>0.8</v>
      </c>
      <c r="Q16" s="12">
        <v>0.82</v>
      </c>
    </row>
    <row r="17" spans="2:17" x14ac:dyDescent="0.35">
      <c r="B17" s="11">
        <v>12</v>
      </c>
      <c r="C17" s="12">
        <v>0.14000000000000001</v>
      </c>
      <c r="D17" s="12">
        <v>0.25</v>
      </c>
      <c r="E17" s="49">
        <v>0.35</v>
      </c>
      <c r="F17" s="12">
        <v>0.48</v>
      </c>
      <c r="G17" s="12">
        <v>0.52</v>
      </c>
      <c r="H17" s="12">
        <v>0.59</v>
      </c>
      <c r="I17" s="12">
        <v>0.67</v>
      </c>
      <c r="J17" s="12">
        <v>0.73</v>
      </c>
      <c r="K17" s="12">
        <v>0.76</v>
      </c>
      <c r="L17" s="12">
        <v>0.79</v>
      </c>
      <c r="M17" s="12">
        <v>0.83</v>
      </c>
      <c r="N17" s="12">
        <v>0.87</v>
      </c>
      <c r="O17" s="12">
        <v>0.86</v>
      </c>
      <c r="P17" s="12">
        <v>0.86</v>
      </c>
      <c r="Q17" s="12">
        <v>0.88</v>
      </c>
    </row>
    <row r="18" spans="2:17" x14ac:dyDescent="0.35">
      <c r="B18" s="11">
        <v>13</v>
      </c>
      <c r="C18" s="12">
        <v>0.15</v>
      </c>
      <c r="D18" s="12">
        <v>0.27</v>
      </c>
      <c r="E18" s="49">
        <v>0.38</v>
      </c>
      <c r="F18" s="12">
        <v>0.52</v>
      </c>
      <c r="G18" s="12">
        <v>0.55000000000000004</v>
      </c>
      <c r="H18" s="12">
        <v>0.64</v>
      </c>
      <c r="I18" s="12">
        <v>0.72</v>
      </c>
      <c r="J18" s="12">
        <v>0.78</v>
      </c>
      <c r="K18" s="12">
        <v>0.81</v>
      </c>
      <c r="L18" s="12">
        <v>0.85</v>
      </c>
      <c r="M18" s="12">
        <v>0.88</v>
      </c>
      <c r="N18" s="12">
        <v>0.93</v>
      </c>
      <c r="O18" s="12">
        <v>0.92</v>
      </c>
      <c r="P18" s="12">
        <v>0.91</v>
      </c>
      <c r="Q18" s="12">
        <v>0.93</v>
      </c>
    </row>
    <row r="19" spans="2:17" x14ac:dyDescent="0.35">
      <c r="B19" s="11">
        <v>14</v>
      </c>
      <c r="C19" s="12">
        <v>0.16</v>
      </c>
      <c r="D19" s="12">
        <v>0.28999999999999998</v>
      </c>
      <c r="E19" s="49">
        <v>0.4</v>
      </c>
      <c r="F19" s="12">
        <v>0.54</v>
      </c>
      <c r="G19" s="12">
        <v>0.57999999999999996</v>
      </c>
      <c r="H19" s="12">
        <v>0.68</v>
      </c>
      <c r="I19" s="12">
        <v>0.76</v>
      </c>
      <c r="J19" s="12">
        <v>0.83</v>
      </c>
      <c r="K19" s="12">
        <v>0.86</v>
      </c>
      <c r="L19" s="12">
        <v>0.89</v>
      </c>
      <c r="M19" s="12">
        <v>0.93</v>
      </c>
      <c r="N19" s="12">
        <v>0.97</v>
      </c>
      <c r="O19" s="12">
        <v>0.96</v>
      </c>
      <c r="P19" s="12">
        <v>0.95</v>
      </c>
      <c r="Q19" s="12">
        <v>0.97</v>
      </c>
    </row>
    <row r="20" spans="2:17" x14ac:dyDescent="0.35">
      <c r="B20" s="11">
        <v>15</v>
      </c>
      <c r="C20" s="12">
        <v>0.17</v>
      </c>
      <c r="D20" s="12">
        <v>0.31</v>
      </c>
      <c r="E20" s="49">
        <v>0.43</v>
      </c>
      <c r="F20" s="12">
        <v>0.57999999999999996</v>
      </c>
      <c r="G20" s="12">
        <v>0.62</v>
      </c>
      <c r="H20" s="12">
        <v>0.71</v>
      </c>
      <c r="I20" s="12">
        <v>0.8</v>
      </c>
      <c r="J20" s="12">
        <v>0.87</v>
      </c>
      <c r="K20" s="12">
        <v>0.9</v>
      </c>
      <c r="L20" s="12">
        <v>0.94</v>
      </c>
      <c r="M20" s="12">
        <v>0.98</v>
      </c>
      <c r="N20" s="12">
        <v>1.03</v>
      </c>
      <c r="O20" s="12">
        <v>1.01</v>
      </c>
      <c r="P20" s="12">
        <v>1</v>
      </c>
      <c r="Q20" s="12">
        <v>1.02</v>
      </c>
    </row>
    <row r="21" spans="2:17" x14ac:dyDescent="0.35">
      <c r="B21" s="11">
        <v>16</v>
      </c>
      <c r="C21" s="12">
        <v>0.18</v>
      </c>
      <c r="D21" s="12">
        <v>0.33</v>
      </c>
      <c r="E21" s="49">
        <v>0.45</v>
      </c>
      <c r="F21" s="12">
        <v>0.6</v>
      </c>
      <c r="G21" s="12">
        <v>0.65</v>
      </c>
      <c r="H21" s="12">
        <v>0.75</v>
      </c>
      <c r="I21" s="12">
        <v>0.84</v>
      </c>
      <c r="J21" s="12">
        <v>0.91</v>
      </c>
      <c r="K21" s="12">
        <v>0.95</v>
      </c>
      <c r="L21" s="12">
        <v>0.98</v>
      </c>
      <c r="M21" s="12">
        <v>1.02</v>
      </c>
      <c r="N21" s="12">
        <v>1.07</v>
      </c>
      <c r="O21" s="12">
        <v>1.06</v>
      </c>
      <c r="P21" s="12">
        <v>1.04</v>
      </c>
      <c r="Q21" s="12">
        <v>1.06</v>
      </c>
    </row>
    <row r="22" spans="2:17" x14ac:dyDescent="0.35">
      <c r="B22" s="11">
        <v>17</v>
      </c>
      <c r="C22" s="12">
        <v>0.19</v>
      </c>
      <c r="D22" s="12">
        <v>0.34</v>
      </c>
      <c r="E22" s="49">
        <v>0.47</v>
      </c>
      <c r="F22" s="12">
        <v>0.63</v>
      </c>
      <c r="G22" s="12">
        <v>0.68</v>
      </c>
      <c r="H22" s="12">
        <v>0.78</v>
      </c>
      <c r="I22" s="12">
        <v>0.88</v>
      </c>
      <c r="J22" s="12">
        <v>0.95</v>
      </c>
      <c r="K22" s="12">
        <v>0.99</v>
      </c>
      <c r="L22" s="12">
        <v>1.02</v>
      </c>
      <c r="M22" s="12">
        <v>1.07</v>
      </c>
      <c r="N22" s="12">
        <v>1.1200000000000001</v>
      </c>
      <c r="O22" s="12">
        <v>1.1000000000000001</v>
      </c>
      <c r="P22" s="12">
        <v>1.08</v>
      </c>
      <c r="Q22" s="12">
        <v>1.1000000000000001</v>
      </c>
    </row>
    <row r="23" spans="2:17" x14ac:dyDescent="0.35">
      <c r="B23" s="11">
        <v>18</v>
      </c>
      <c r="C23" s="12">
        <v>0.2</v>
      </c>
      <c r="D23" s="12">
        <v>0.36</v>
      </c>
      <c r="E23" s="49">
        <v>0.5</v>
      </c>
      <c r="F23" s="12">
        <v>0.66</v>
      </c>
      <c r="G23" s="12">
        <v>0.7</v>
      </c>
      <c r="H23" s="12">
        <v>0.81</v>
      </c>
      <c r="I23" s="12">
        <v>0.91</v>
      </c>
      <c r="J23" s="12">
        <v>0.99</v>
      </c>
      <c r="K23" s="12">
        <v>1.03</v>
      </c>
      <c r="L23" s="12">
        <v>1.07</v>
      </c>
      <c r="M23" s="12">
        <v>1.1100000000000001</v>
      </c>
      <c r="N23" s="12">
        <v>1.17</v>
      </c>
      <c r="O23" s="12">
        <v>1.1499999999999999</v>
      </c>
      <c r="P23" s="12">
        <v>1.1299999999999999</v>
      </c>
      <c r="Q23" s="12">
        <v>1.1399999999999999</v>
      </c>
    </row>
    <row r="24" spans="2:17" x14ac:dyDescent="0.35">
      <c r="B24" s="11">
        <v>19</v>
      </c>
      <c r="C24" s="12">
        <v>0.2</v>
      </c>
      <c r="D24" s="12">
        <v>0.38</v>
      </c>
      <c r="E24" s="49">
        <v>0.52</v>
      </c>
      <c r="F24" s="12">
        <v>0.69</v>
      </c>
      <c r="G24" s="12">
        <v>0.73</v>
      </c>
      <c r="H24" s="12">
        <v>0.84</v>
      </c>
      <c r="I24" s="12">
        <v>0.95</v>
      </c>
      <c r="J24" s="12">
        <v>1.04</v>
      </c>
      <c r="K24" s="12">
        <v>1.07</v>
      </c>
      <c r="L24" s="12">
        <v>1.1100000000000001</v>
      </c>
      <c r="M24" s="12">
        <v>1.1499999999999999</v>
      </c>
      <c r="N24" s="12">
        <v>1.21</v>
      </c>
      <c r="O24" s="12">
        <v>1.19</v>
      </c>
      <c r="P24" s="12">
        <v>1.17</v>
      </c>
      <c r="Q24" s="12">
        <v>1.18</v>
      </c>
    </row>
    <row r="25" spans="2:17" x14ac:dyDescent="0.35">
      <c r="B25" s="11">
        <v>20</v>
      </c>
      <c r="C25" s="12">
        <v>0.21</v>
      </c>
      <c r="D25" s="12">
        <v>0.39</v>
      </c>
      <c r="E25" s="49">
        <v>0.54</v>
      </c>
      <c r="F25" s="12">
        <v>0.71</v>
      </c>
      <c r="G25" s="12">
        <v>0.77</v>
      </c>
      <c r="H25" s="12">
        <v>0.88</v>
      </c>
      <c r="I25" s="12">
        <v>0.99</v>
      </c>
      <c r="J25" s="12">
        <v>1.07</v>
      </c>
      <c r="K25" s="12">
        <v>1.1100000000000001</v>
      </c>
      <c r="L25" s="12">
        <v>1.1499999999999999</v>
      </c>
      <c r="M25" s="12">
        <v>1.2</v>
      </c>
      <c r="N25" s="12">
        <v>1.26</v>
      </c>
      <c r="O25" s="12">
        <v>1.23</v>
      </c>
      <c r="P25" s="12">
        <v>1.21</v>
      </c>
      <c r="Q25" s="12">
        <v>1.22</v>
      </c>
    </row>
    <row r="26" spans="2:17" x14ac:dyDescent="0.35">
      <c r="B26" s="11">
        <v>21</v>
      </c>
      <c r="C26" s="12">
        <v>0.22</v>
      </c>
      <c r="D26" s="12">
        <v>0.41</v>
      </c>
      <c r="E26" s="49">
        <v>0.56000000000000005</v>
      </c>
      <c r="F26" s="12">
        <v>0.74</v>
      </c>
      <c r="G26" s="12">
        <v>0.8</v>
      </c>
      <c r="H26" s="12">
        <v>0.92</v>
      </c>
      <c r="I26" s="12">
        <v>1.03</v>
      </c>
      <c r="J26" s="12">
        <v>1.1200000000000001</v>
      </c>
      <c r="K26" s="12">
        <v>1.1599999999999999</v>
      </c>
      <c r="L26" s="12">
        <v>1.2</v>
      </c>
      <c r="M26" s="12">
        <v>1.24</v>
      </c>
      <c r="N26" s="12">
        <v>1.3</v>
      </c>
      <c r="O26" s="12">
        <v>1.27</v>
      </c>
      <c r="P26" s="12">
        <v>1.25</v>
      </c>
      <c r="Q26" s="12">
        <v>1.26</v>
      </c>
    </row>
    <row r="27" spans="2:17" x14ac:dyDescent="0.35">
      <c r="B27" s="11">
        <v>22</v>
      </c>
      <c r="C27" s="12">
        <v>0.23</v>
      </c>
      <c r="D27" s="12">
        <v>0.42</v>
      </c>
      <c r="E27" s="49">
        <v>0.57999999999999996</v>
      </c>
      <c r="F27" s="12">
        <v>0.77</v>
      </c>
      <c r="G27" s="12">
        <v>0.82</v>
      </c>
      <c r="H27" s="12">
        <v>0.94</v>
      </c>
      <c r="I27" s="12">
        <v>1.06</v>
      </c>
      <c r="J27" s="12">
        <v>1.1499999999999999</v>
      </c>
      <c r="K27" s="12">
        <v>1.19</v>
      </c>
      <c r="L27" s="12">
        <v>1.23</v>
      </c>
      <c r="M27" s="12">
        <v>1.27</v>
      </c>
      <c r="N27" s="12">
        <v>1.33</v>
      </c>
      <c r="O27" s="12">
        <v>1.3</v>
      </c>
      <c r="P27" s="12">
        <v>1.28</v>
      </c>
      <c r="Q27" s="12">
        <v>1.29</v>
      </c>
    </row>
    <row r="28" spans="2:17" x14ac:dyDescent="0.35">
      <c r="B28" s="11">
        <v>23</v>
      </c>
      <c r="C28" s="12">
        <v>0.24</v>
      </c>
      <c r="D28" s="12">
        <v>0.44</v>
      </c>
      <c r="E28" s="49">
        <v>0.6</v>
      </c>
      <c r="F28" s="12">
        <v>0.79</v>
      </c>
      <c r="G28" s="12">
        <v>0.85</v>
      </c>
      <c r="H28" s="12">
        <v>0.96</v>
      </c>
      <c r="I28" s="12">
        <v>1.0900000000000001</v>
      </c>
      <c r="J28" s="12">
        <v>1.19</v>
      </c>
      <c r="K28" s="12">
        <v>1.23</v>
      </c>
      <c r="L28" s="12">
        <v>1.27</v>
      </c>
      <c r="M28" s="12">
        <v>1.31</v>
      </c>
      <c r="N28" s="12">
        <v>1.37</v>
      </c>
      <c r="O28" s="12">
        <v>1.34</v>
      </c>
      <c r="P28" s="12">
        <v>1.31</v>
      </c>
      <c r="Q28" s="12">
        <v>1.32</v>
      </c>
    </row>
    <row r="29" spans="2:17" x14ac:dyDescent="0.35">
      <c r="B29" s="11">
        <v>24</v>
      </c>
      <c r="C29" s="12">
        <v>0.25</v>
      </c>
      <c r="D29" s="12">
        <v>0.45</v>
      </c>
      <c r="E29" s="49">
        <v>0.62</v>
      </c>
      <c r="F29" s="12">
        <v>0.82</v>
      </c>
      <c r="G29" s="12">
        <v>0.87</v>
      </c>
      <c r="H29" s="12">
        <v>0.98</v>
      </c>
      <c r="I29" s="12">
        <v>1.1200000000000001</v>
      </c>
      <c r="J29" s="12">
        <v>1.21</v>
      </c>
      <c r="K29" s="12">
        <v>1.26</v>
      </c>
      <c r="L29" s="12">
        <v>1.29</v>
      </c>
      <c r="M29" s="12">
        <v>1.34</v>
      </c>
      <c r="N29" s="12">
        <v>1.4</v>
      </c>
      <c r="O29" s="12">
        <v>1.36</v>
      </c>
      <c r="P29" s="12">
        <v>1.33</v>
      </c>
      <c r="Q29" s="12">
        <v>1.34</v>
      </c>
    </row>
    <row r="30" spans="2:17" x14ac:dyDescent="0.35">
      <c r="B30" s="11">
        <v>25</v>
      </c>
      <c r="C30" s="12">
        <v>0.25</v>
      </c>
      <c r="D30" s="12">
        <v>0.47</v>
      </c>
      <c r="E30" s="49">
        <v>0.64</v>
      </c>
      <c r="F30" s="12">
        <v>0.84</v>
      </c>
      <c r="G30" s="12">
        <v>0.89</v>
      </c>
      <c r="H30" s="12">
        <v>1.01</v>
      </c>
      <c r="I30" s="12">
        <v>1.1499999999999999</v>
      </c>
      <c r="J30" s="12">
        <v>1.25</v>
      </c>
      <c r="K30" s="12">
        <v>1.29</v>
      </c>
      <c r="L30" s="12">
        <v>1.33</v>
      </c>
      <c r="M30" s="12">
        <v>1.37</v>
      </c>
      <c r="N30" s="12">
        <v>1.43</v>
      </c>
      <c r="O30" s="12">
        <v>1.4</v>
      </c>
      <c r="P30" s="12">
        <v>1.36</v>
      </c>
      <c r="Q30" s="12">
        <v>1.37</v>
      </c>
    </row>
    <row r="31" spans="2:17" x14ac:dyDescent="0.35">
      <c r="B31" s="11">
        <v>26</v>
      </c>
      <c r="C31" s="12">
        <v>0.27</v>
      </c>
      <c r="D31" s="12">
        <v>0.49</v>
      </c>
      <c r="E31" s="49">
        <v>0.66</v>
      </c>
      <c r="F31" s="12">
        <v>0.86</v>
      </c>
      <c r="G31" s="12">
        <v>0.91</v>
      </c>
      <c r="H31" s="12">
        <v>1.04</v>
      </c>
      <c r="I31" s="12">
        <v>1.18</v>
      </c>
      <c r="J31" s="12">
        <v>1.28</v>
      </c>
      <c r="K31" s="12">
        <v>1.32</v>
      </c>
      <c r="L31" s="12">
        <v>1.36</v>
      </c>
      <c r="M31" s="12">
        <v>1.4</v>
      </c>
      <c r="N31" s="12">
        <v>1.47</v>
      </c>
      <c r="O31" s="12">
        <v>1.42</v>
      </c>
      <c r="P31" s="12">
        <v>1.39</v>
      </c>
      <c r="Q31" s="12">
        <v>1.39</v>
      </c>
    </row>
    <row r="32" spans="2:17" x14ac:dyDescent="0.35">
      <c r="B32" s="11">
        <v>27</v>
      </c>
      <c r="C32" s="12">
        <v>0.28000000000000003</v>
      </c>
      <c r="D32" s="12">
        <v>0.5</v>
      </c>
      <c r="E32" s="49">
        <v>0.68</v>
      </c>
      <c r="F32" s="12">
        <v>0.89</v>
      </c>
      <c r="G32" s="12">
        <v>0.95</v>
      </c>
      <c r="H32" s="12">
        <v>1.07</v>
      </c>
      <c r="I32" s="12">
        <v>1.22</v>
      </c>
      <c r="J32" s="12">
        <v>1.32</v>
      </c>
      <c r="K32" s="12">
        <v>1.36</v>
      </c>
      <c r="L32" s="12">
        <v>1.4</v>
      </c>
      <c r="M32" s="12">
        <v>1.44</v>
      </c>
      <c r="N32" s="12">
        <v>1.5</v>
      </c>
      <c r="O32" s="12">
        <v>1.46</v>
      </c>
      <c r="P32" s="12">
        <v>1.42</v>
      </c>
      <c r="Q32" s="12">
        <v>1.42</v>
      </c>
    </row>
    <row r="33" spans="2:17" x14ac:dyDescent="0.35">
      <c r="B33" s="11">
        <v>28</v>
      </c>
      <c r="C33" s="12">
        <v>0.28999999999999998</v>
      </c>
      <c r="D33" s="12">
        <v>0.52</v>
      </c>
      <c r="E33" s="49">
        <v>0.71</v>
      </c>
      <c r="F33" s="12">
        <v>0.92</v>
      </c>
      <c r="G33" s="12">
        <v>0.97</v>
      </c>
      <c r="H33" s="12">
        <v>1.1100000000000001</v>
      </c>
      <c r="I33" s="12">
        <v>1.25</v>
      </c>
      <c r="J33" s="12">
        <v>1.35</v>
      </c>
      <c r="K33" s="12">
        <v>1.39</v>
      </c>
      <c r="L33" s="12">
        <v>1.43</v>
      </c>
      <c r="M33" s="12">
        <v>1.47</v>
      </c>
      <c r="N33" s="12">
        <v>1.53</v>
      </c>
      <c r="O33" s="12">
        <v>1.48</v>
      </c>
      <c r="P33" s="12">
        <v>1.44</v>
      </c>
      <c r="Q33" s="12">
        <v>1.44</v>
      </c>
    </row>
    <row r="34" spans="2:17" x14ac:dyDescent="0.35">
      <c r="B34" s="11">
        <v>29</v>
      </c>
      <c r="C34" s="12">
        <v>0.3</v>
      </c>
      <c r="D34" s="12">
        <v>0.54</v>
      </c>
      <c r="E34" s="49">
        <v>0.73</v>
      </c>
      <c r="F34" s="12">
        <v>0.94</v>
      </c>
      <c r="G34" s="12">
        <v>1</v>
      </c>
      <c r="H34" s="12">
        <v>1.1399999999999999</v>
      </c>
      <c r="I34" s="12">
        <v>1.28</v>
      </c>
      <c r="J34" s="12">
        <v>1.38</v>
      </c>
      <c r="K34" s="12">
        <v>1.42</v>
      </c>
      <c r="L34" s="12">
        <v>1.46</v>
      </c>
      <c r="M34" s="12">
        <v>1.49</v>
      </c>
      <c r="N34" s="12">
        <v>1.56</v>
      </c>
      <c r="O34" s="12">
        <v>1.51</v>
      </c>
      <c r="P34" s="12">
        <v>1.46</v>
      </c>
      <c r="Q34" s="12">
        <v>1.46</v>
      </c>
    </row>
    <row r="35" spans="2:17" x14ac:dyDescent="0.35">
      <c r="B35" s="11">
        <v>30</v>
      </c>
      <c r="C35" s="12">
        <v>0.3</v>
      </c>
      <c r="D35" s="12">
        <v>0.55000000000000004</v>
      </c>
      <c r="E35" s="49">
        <v>0.74</v>
      </c>
      <c r="F35" s="12">
        <v>0.96</v>
      </c>
      <c r="G35" s="12">
        <v>1.02</v>
      </c>
      <c r="H35" s="12">
        <v>1.1499999999999999</v>
      </c>
      <c r="I35" s="12">
        <v>1.31</v>
      </c>
      <c r="J35" s="12">
        <v>1.41</v>
      </c>
      <c r="K35" s="12">
        <v>1.45</v>
      </c>
      <c r="L35" s="12">
        <v>1.49</v>
      </c>
      <c r="M35" s="12">
        <v>1.52</v>
      </c>
      <c r="N35" s="12">
        <v>1.58</v>
      </c>
      <c r="O35" s="12">
        <v>1.53</v>
      </c>
      <c r="P35" s="12">
        <v>1.48</v>
      </c>
      <c r="Q35" s="12">
        <v>1.47</v>
      </c>
    </row>
    <row r="36" spans="2:17" x14ac:dyDescent="0.35">
      <c r="B36" s="11">
        <v>31</v>
      </c>
      <c r="C36" s="12">
        <v>0.31</v>
      </c>
      <c r="D36" s="12">
        <v>0.56000000000000005</v>
      </c>
      <c r="E36" s="49">
        <v>0.76</v>
      </c>
      <c r="F36" s="12">
        <v>0.98</v>
      </c>
      <c r="G36" s="12">
        <v>1.04</v>
      </c>
      <c r="H36" s="12">
        <v>1.18</v>
      </c>
      <c r="I36" s="12">
        <v>1.33</v>
      </c>
      <c r="J36" s="12">
        <v>1.44</v>
      </c>
      <c r="K36" s="12">
        <v>1.48</v>
      </c>
      <c r="L36" s="12">
        <v>1.51</v>
      </c>
      <c r="M36" s="12">
        <v>1.54</v>
      </c>
      <c r="N36" s="12">
        <v>1.61</v>
      </c>
      <c r="O36" s="12">
        <v>1.55</v>
      </c>
      <c r="P36" s="12">
        <v>1.49</v>
      </c>
      <c r="Q36" s="12">
        <v>1.48</v>
      </c>
    </row>
    <row r="37" spans="2:17" x14ac:dyDescent="0.35">
      <c r="B37" s="11">
        <v>32</v>
      </c>
      <c r="C37" s="12">
        <v>0.32</v>
      </c>
      <c r="D37" s="12">
        <v>0.57999999999999996</v>
      </c>
      <c r="E37" s="49">
        <v>0.78</v>
      </c>
      <c r="F37" s="12">
        <v>1</v>
      </c>
      <c r="G37" s="12">
        <v>1.06</v>
      </c>
      <c r="H37" s="12">
        <v>1.21</v>
      </c>
      <c r="I37" s="12">
        <v>1.36</v>
      </c>
      <c r="J37" s="12">
        <v>1.47</v>
      </c>
      <c r="K37" s="12">
        <v>1.5</v>
      </c>
      <c r="L37" s="12">
        <v>1.54</v>
      </c>
      <c r="M37" s="12">
        <v>1.57</v>
      </c>
      <c r="N37" s="12">
        <v>1.63</v>
      </c>
      <c r="O37" s="12">
        <v>1.57</v>
      </c>
      <c r="P37" s="12">
        <v>1.51</v>
      </c>
      <c r="Q37" s="12">
        <v>1.49</v>
      </c>
    </row>
    <row r="38" spans="2:17" x14ac:dyDescent="0.35">
      <c r="B38" s="11">
        <v>33</v>
      </c>
      <c r="C38" s="12">
        <v>0.32</v>
      </c>
      <c r="D38" s="12">
        <v>0.59</v>
      </c>
      <c r="E38" s="49">
        <v>0.79</v>
      </c>
      <c r="F38" s="12">
        <v>1.02</v>
      </c>
      <c r="G38" s="12">
        <v>1.07</v>
      </c>
      <c r="H38" s="12">
        <v>1.22</v>
      </c>
      <c r="I38" s="12">
        <v>1.38</v>
      </c>
      <c r="J38" s="12">
        <v>1.49</v>
      </c>
      <c r="K38" s="12">
        <v>1.53</v>
      </c>
      <c r="L38" s="12">
        <v>1.56</v>
      </c>
      <c r="M38" s="12">
        <v>1.59</v>
      </c>
      <c r="N38" s="12">
        <v>1.66</v>
      </c>
      <c r="O38" s="12">
        <v>1.59</v>
      </c>
      <c r="P38" s="12">
        <v>1.52</v>
      </c>
      <c r="Q38" s="12">
        <v>1.5</v>
      </c>
    </row>
    <row r="39" spans="2:17" x14ac:dyDescent="0.35">
      <c r="B39" s="11">
        <v>34</v>
      </c>
      <c r="C39" s="12">
        <v>0.33</v>
      </c>
      <c r="D39" s="12">
        <v>0.6</v>
      </c>
      <c r="E39" s="49">
        <v>0.8</v>
      </c>
      <c r="F39" s="12">
        <v>1.04</v>
      </c>
      <c r="G39" s="12">
        <v>1.0900000000000001</v>
      </c>
      <c r="H39" s="12">
        <v>1.25</v>
      </c>
      <c r="I39" s="12">
        <v>1.41</v>
      </c>
      <c r="J39" s="12">
        <v>1.52</v>
      </c>
      <c r="K39" s="12">
        <v>1.55</v>
      </c>
      <c r="L39" s="12">
        <v>1.59</v>
      </c>
      <c r="M39" s="12">
        <v>1.61</v>
      </c>
      <c r="N39" s="12">
        <v>1.68</v>
      </c>
      <c r="O39" s="12">
        <v>1.6</v>
      </c>
      <c r="P39" s="12">
        <v>1.53</v>
      </c>
      <c r="Q39" s="12">
        <v>1.51</v>
      </c>
    </row>
    <row r="40" spans="2:17" x14ac:dyDescent="0.35">
      <c r="B40" s="11">
        <v>35</v>
      </c>
      <c r="C40" s="12">
        <v>0.34</v>
      </c>
      <c r="D40" s="12">
        <v>0.61</v>
      </c>
      <c r="E40" s="49">
        <v>0.82</v>
      </c>
      <c r="F40" s="12">
        <v>1.06</v>
      </c>
      <c r="G40" s="12">
        <v>1.1100000000000001</v>
      </c>
      <c r="H40" s="12">
        <v>1.27</v>
      </c>
      <c r="I40" s="12">
        <v>1.43</v>
      </c>
      <c r="J40" s="12">
        <v>1.54</v>
      </c>
      <c r="K40" s="12">
        <v>1.58</v>
      </c>
      <c r="L40" s="12">
        <v>1.61</v>
      </c>
      <c r="M40" s="12">
        <v>1.63</v>
      </c>
      <c r="N40" s="12">
        <v>1.7</v>
      </c>
      <c r="O40" s="12">
        <v>1.62</v>
      </c>
      <c r="P40" s="12">
        <v>1.54</v>
      </c>
      <c r="Q40" s="12">
        <v>1.51</v>
      </c>
    </row>
    <row r="41" spans="2:17" x14ac:dyDescent="0.35">
      <c r="B41" s="11">
        <v>36</v>
      </c>
      <c r="C41" s="12">
        <v>0.35</v>
      </c>
      <c r="D41" s="12">
        <v>0.62</v>
      </c>
      <c r="E41" s="49">
        <v>0.84</v>
      </c>
      <c r="F41" s="12">
        <v>1.08</v>
      </c>
      <c r="G41" s="12">
        <v>1.1299999999999999</v>
      </c>
      <c r="H41" s="12">
        <v>1.29</v>
      </c>
      <c r="I41" s="12">
        <v>1.46</v>
      </c>
      <c r="J41" s="12">
        <v>1.57</v>
      </c>
      <c r="K41" s="12">
        <v>1.6</v>
      </c>
      <c r="L41" s="12">
        <v>1.63</v>
      </c>
      <c r="M41" s="12">
        <v>1.65</v>
      </c>
      <c r="N41" s="12">
        <v>1.71</v>
      </c>
      <c r="O41" s="12">
        <v>1.63</v>
      </c>
      <c r="P41" s="12">
        <v>1.55</v>
      </c>
      <c r="Q41" s="12">
        <v>1.52</v>
      </c>
    </row>
    <row r="42" spans="2:17" x14ac:dyDescent="0.35">
      <c r="B42" s="11">
        <v>37</v>
      </c>
      <c r="C42" s="12">
        <v>0.35</v>
      </c>
      <c r="D42" s="12">
        <v>0.64</v>
      </c>
      <c r="E42" s="49">
        <v>0.85</v>
      </c>
      <c r="F42" s="12">
        <v>1.1000000000000001</v>
      </c>
      <c r="G42" s="12">
        <v>1.1599999999999999</v>
      </c>
      <c r="H42" s="12">
        <v>1.31</v>
      </c>
      <c r="I42" s="12">
        <v>1.49</v>
      </c>
      <c r="J42" s="12">
        <v>1.59</v>
      </c>
      <c r="K42" s="12">
        <v>1.62</v>
      </c>
      <c r="L42" s="12">
        <v>1.65</v>
      </c>
      <c r="M42" s="12">
        <v>1.67</v>
      </c>
      <c r="N42" s="12">
        <v>1.73</v>
      </c>
      <c r="O42" s="12">
        <v>1.65</v>
      </c>
      <c r="P42" s="12">
        <v>1.57</v>
      </c>
      <c r="Q42" s="12">
        <v>1.53</v>
      </c>
    </row>
    <row r="43" spans="2:17" x14ac:dyDescent="0.35">
      <c r="B43" s="11">
        <v>38</v>
      </c>
      <c r="C43" s="12">
        <v>0.36</v>
      </c>
      <c r="D43" s="12">
        <v>0.65</v>
      </c>
      <c r="E43" s="49">
        <v>0.86</v>
      </c>
      <c r="F43" s="12">
        <v>1.1200000000000001</v>
      </c>
      <c r="G43" s="12">
        <v>1.17</v>
      </c>
      <c r="H43" s="12">
        <v>1.34</v>
      </c>
      <c r="I43" s="12">
        <v>1.51</v>
      </c>
      <c r="J43" s="12">
        <v>1.61</v>
      </c>
      <c r="K43" s="12">
        <v>1.64</v>
      </c>
      <c r="L43" s="12">
        <v>1.67</v>
      </c>
      <c r="M43" s="12">
        <v>1.69</v>
      </c>
      <c r="N43" s="12">
        <v>1.75</v>
      </c>
      <c r="O43" s="12">
        <v>1.66</v>
      </c>
      <c r="P43" s="12">
        <v>1.58</v>
      </c>
      <c r="Q43" s="12">
        <v>1.53</v>
      </c>
    </row>
    <row r="44" spans="2:17" x14ac:dyDescent="0.35">
      <c r="B44" s="11">
        <v>39</v>
      </c>
      <c r="C44" s="12">
        <v>0.37</v>
      </c>
      <c r="D44" s="12">
        <v>0.66</v>
      </c>
      <c r="E44" s="49">
        <v>0.88</v>
      </c>
      <c r="F44" s="12">
        <v>1.1399999999999999</v>
      </c>
      <c r="G44" s="12">
        <v>1.19</v>
      </c>
      <c r="H44" s="12">
        <v>1.35</v>
      </c>
      <c r="I44" s="12">
        <v>1.53</v>
      </c>
      <c r="J44" s="12">
        <v>1.63</v>
      </c>
      <c r="K44" s="12">
        <v>1.66</v>
      </c>
      <c r="L44" s="12">
        <v>1.69</v>
      </c>
      <c r="M44" s="12">
        <v>1.71</v>
      </c>
      <c r="N44" s="12">
        <v>1.77</v>
      </c>
      <c r="O44" s="12">
        <v>1.67</v>
      </c>
      <c r="P44" s="12">
        <v>1.58</v>
      </c>
      <c r="Q44" s="12">
        <v>1.53</v>
      </c>
    </row>
    <row r="45" spans="2:17" x14ac:dyDescent="0.35">
      <c r="B45" s="11">
        <v>40</v>
      </c>
      <c r="C45" s="12">
        <v>0.37</v>
      </c>
      <c r="D45" s="12">
        <v>0.67</v>
      </c>
      <c r="E45" s="49">
        <v>0.89</v>
      </c>
      <c r="F45" s="12">
        <v>1.1499999999999999</v>
      </c>
      <c r="G45" s="12">
        <v>1.21</v>
      </c>
      <c r="H45" s="12">
        <v>1.36</v>
      </c>
      <c r="I45" s="12">
        <v>1.55</v>
      </c>
      <c r="J45" s="12">
        <v>1.65</v>
      </c>
      <c r="K45" s="12">
        <v>1.68</v>
      </c>
      <c r="L45" s="12">
        <v>1.71</v>
      </c>
      <c r="M45" s="12">
        <v>1.72</v>
      </c>
      <c r="N45" s="12">
        <v>1.78</v>
      </c>
      <c r="O45" s="12">
        <v>1.68</v>
      </c>
      <c r="P45" s="12">
        <v>1.59</v>
      </c>
      <c r="Q45" s="12">
        <v>1.53</v>
      </c>
    </row>
    <row r="46" spans="2:17" x14ac:dyDescent="0.35">
      <c r="B46" s="11">
        <v>41</v>
      </c>
      <c r="C46" s="12">
        <v>0.38</v>
      </c>
      <c r="D46" s="12">
        <v>0.68</v>
      </c>
      <c r="E46" s="49">
        <v>0.9</v>
      </c>
      <c r="F46" s="12">
        <v>1.17</v>
      </c>
      <c r="G46" s="12">
        <v>1.22</v>
      </c>
      <c r="H46" s="12">
        <v>1.39</v>
      </c>
      <c r="I46" s="12">
        <v>1.57</v>
      </c>
      <c r="J46" s="12">
        <v>1.67</v>
      </c>
      <c r="K46" s="12">
        <v>1.69</v>
      </c>
      <c r="L46" s="12">
        <v>1.72</v>
      </c>
      <c r="M46" s="12">
        <v>1.73</v>
      </c>
      <c r="N46" s="12">
        <v>1.79</v>
      </c>
      <c r="O46" s="12">
        <v>1.68</v>
      </c>
      <c r="P46" s="12">
        <v>1.59</v>
      </c>
      <c r="Q46" s="12">
        <v>1.53</v>
      </c>
    </row>
    <row r="47" spans="2:17" x14ac:dyDescent="0.35">
      <c r="B47" s="11">
        <v>42</v>
      </c>
      <c r="C47" s="12">
        <v>0.39</v>
      </c>
      <c r="D47" s="12">
        <v>0.69</v>
      </c>
      <c r="E47" s="49">
        <v>0.92</v>
      </c>
      <c r="F47" s="12">
        <v>1.19</v>
      </c>
      <c r="G47" s="12">
        <v>1.23</v>
      </c>
      <c r="H47" s="12">
        <v>1.41</v>
      </c>
      <c r="I47" s="12">
        <v>1.59</v>
      </c>
      <c r="J47" s="12">
        <v>1.69</v>
      </c>
      <c r="K47" s="12">
        <v>1.71</v>
      </c>
      <c r="L47" s="12">
        <v>1.73</v>
      </c>
      <c r="M47" s="12">
        <v>1.74</v>
      </c>
      <c r="N47" s="12">
        <v>1.8</v>
      </c>
      <c r="O47" s="12">
        <v>1.69</v>
      </c>
      <c r="P47" s="12">
        <v>1.59</v>
      </c>
      <c r="Q47" s="12">
        <v>1.52</v>
      </c>
    </row>
    <row r="48" spans="2:17" x14ac:dyDescent="0.35">
      <c r="B48" s="11">
        <v>43</v>
      </c>
      <c r="C48" s="12">
        <v>0.39</v>
      </c>
      <c r="D48" s="12">
        <v>0.7</v>
      </c>
      <c r="E48" s="49">
        <v>0.93</v>
      </c>
      <c r="F48" s="12">
        <v>1.2</v>
      </c>
      <c r="G48" s="12">
        <v>1.25</v>
      </c>
      <c r="H48" s="12">
        <v>1.42</v>
      </c>
      <c r="I48" s="12">
        <v>1.61</v>
      </c>
      <c r="J48" s="12">
        <v>1.7</v>
      </c>
      <c r="K48" s="12">
        <v>1.72</v>
      </c>
      <c r="L48" s="12">
        <v>1.75</v>
      </c>
      <c r="M48" s="12">
        <v>1.76</v>
      </c>
      <c r="N48" s="12">
        <v>1.81</v>
      </c>
      <c r="O48" s="12">
        <v>1.69</v>
      </c>
      <c r="P48" s="12">
        <v>1.59</v>
      </c>
      <c r="Q48" s="12">
        <v>1.52</v>
      </c>
    </row>
    <row r="49" spans="2:17" x14ac:dyDescent="0.35">
      <c r="B49" s="11">
        <v>44</v>
      </c>
      <c r="C49" s="12">
        <v>0.4</v>
      </c>
      <c r="D49" s="12">
        <v>0.71</v>
      </c>
      <c r="E49" s="49">
        <v>0.95</v>
      </c>
      <c r="F49" s="12">
        <v>1.21</v>
      </c>
      <c r="G49" s="12">
        <v>1.26</v>
      </c>
      <c r="H49" s="12">
        <v>1.44</v>
      </c>
      <c r="I49" s="12">
        <v>1.63</v>
      </c>
      <c r="J49" s="12">
        <v>1.72</v>
      </c>
      <c r="K49" s="12">
        <v>1.74</v>
      </c>
      <c r="L49" s="12">
        <v>1.76</v>
      </c>
      <c r="M49" s="12">
        <v>1.77</v>
      </c>
      <c r="N49" s="12">
        <v>1.82</v>
      </c>
      <c r="O49" s="12">
        <v>1.7</v>
      </c>
      <c r="P49" s="12">
        <v>1.6</v>
      </c>
      <c r="Q49" s="12">
        <v>1.52</v>
      </c>
    </row>
    <row r="50" spans="2:17" x14ac:dyDescent="0.35">
      <c r="B50" s="11">
        <v>45</v>
      </c>
      <c r="C50" s="12">
        <v>0.41</v>
      </c>
      <c r="D50" s="12">
        <v>0.73</v>
      </c>
      <c r="E50" s="49">
        <v>0.96</v>
      </c>
      <c r="F50" s="12">
        <v>1.23</v>
      </c>
      <c r="G50" s="12">
        <v>1.28</v>
      </c>
      <c r="H50" s="12">
        <v>1.46</v>
      </c>
      <c r="I50" s="12">
        <v>1.64</v>
      </c>
      <c r="J50" s="12">
        <v>1.74</v>
      </c>
      <c r="K50" s="12">
        <v>1.75</v>
      </c>
      <c r="L50" s="12">
        <v>1.77</v>
      </c>
      <c r="M50" s="12">
        <v>1.78</v>
      </c>
      <c r="N50" s="12">
        <v>1.83</v>
      </c>
      <c r="O50" s="12">
        <v>1.7</v>
      </c>
      <c r="P50" s="12">
        <v>1.6</v>
      </c>
      <c r="Q50" s="12">
        <v>1.51</v>
      </c>
    </row>
    <row r="51" spans="2:17" x14ac:dyDescent="0.35">
      <c r="B51" s="11">
        <v>46</v>
      </c>
      <c r="C51" s="12">
        <v>0.42</v>
      </c>
      <c r="D51" s="12">
        <v>0.74</v>
      </c>
      <c r="E51" s="49">
        <v>0.97</v>
      </c>
      <c r="F51" s="12">
        <v>1.25</v>
      </c>
      <c r="G51" s="12">
        <v>1.3</v>
      </c>
      <c r="H51" s="12">
        <v>1.48</v>
      </c>
      <c r="I51" s="12">
        <v>1.66</v>
      </c>
      <c r="J51" s="12">
        <v>1.76</v>
      </c>
      <c r="K51" s="12">
        <v>1.77</v>
      </c>
      <c r="L51" s="12">
        <v>1.79</v>
      </c>
      <c r="M51" s="12">
        <v>1.79</v>
      </c>
      <c r="N51" s="12">
        <v>1.84</v>
      </c>
      <c r="O51" s="12">
        <v>1.71</v>
      </c>
      <c r="P51" s="12">
        <v>1.6</v>
      </c>
      <c r="Q51" s="12">
        <v>1.5</v>
      </c>
    </row>
    <row r="52" spans="2:17" x14ac:dyDescent="0.35">
      <c r="B52" s="11">
        <v>47</v>
      </c>
      <c r="C52" s="12">
        <v>0.42</v>
      </c>
      <c r="D52" s="12">
        <v>0.75</v>
      </c>
      <c r="E52" s="49">
        <v>0.99</v>
      </c>
      <c r="F52" s="12">
        <v>1.27</v>
      </c>
      <c r="G52" s="12">
        <v>1.31</v>
      </c>
      <c r="H52" s="12">
        <v>1.49</v>
      </c>
      <c r="I52" s="12">
        <v>1.68</v>
      </c>
      <c r="J52" s="12">
        <v>1.77</v>
      </c>
      <c r="K52" s="12">
        <v>1.78</v>
      </c>
      <c r="L52" s="12">
        <v>1.8</v>
      </c>
      <c r="M52" s="12">
        <v>1.79</v>
      </c>
      <c r="N52" s="12">
        <v>1.84</v>
      </c>
      <c r="O52" s="12">
        <v>1.7</v>
      </c>
      <c r="P52" s="12">
        <v>1.58</v>
      </c>
      <c r="Q52" s="12">
        <v>1.48</v>
      </c>
    </row>
    <row r="53" spans="2:17" x14ac:dyDescent="0.35">
      <c r="B53" s="11">
        <v>48</v>
      </c>
      <c r="C53" s="12">
        <v>0.42</v>
      </c>
      <c r="D53" s="12">
        <v>0.76</v>
      </c>
      <c r="E53" s="49">
        <v>1</v>
      </c>
      <c r="F53" s="12">
        <v>1.27</v>
      </c>
      <c r="G53" s="12">
        <v>1.32</v>
      </c>
      <c r="H53" s="12">
        <v>1.5</v>
      </c>
      <c r="I53" s="12">
        <v>1.7</v>
      </c>
      <c r="J53" s="12">
        <v>1.78</v>
      </c>
      <c r="K53" s="12">
        <v>1.79</v>
      </c>
      <c r="L53" s="12">
        <v>1.8</v>
      </c>
      <c r="M53" s="12">
        <v>1.79</v>
      </c>
      <c r="N53" s="12">
        <v>1.84</v>
      </c>
      <c r="O53" s="12">
        <v>1.69</v>
      </c>
      <c r="P53" s="12">
        <v>1.57</v>
      </c>
      <c r="Q53" s="12">
        <v>1.46</v>
      </c>
    </row>
    <row r="54" spans="2:17" x14ac:dyDescent="0.35">
      <c r="B54" s="11">
        <v>49</v>
      </c>
      <c r="C54" s="12">
        <v>0.43</v>
      </c>
      <c r="D54" s="12">
        <v>0.77</v>
      </c>
      <c r="E54" s="49">
        <v>1.01</v>
      </c>
      <c r="F54" s="12">
        <v>1.29</v>
      </c>
      <c r="G54" s="12">
        <v>1.33</v>
      </c>
      <c r="H54" s="12">
        <v>1.52</v>
      </c>
      <c r="I54" s="12">
        <v>1.71</v>
      </c>
      <c r="J54" s="12">
        <v>1.79</v>
      </c>
      <c r="K54" s="12">
        <v>1.8</v>
      </c>
      <c r="L54" s="12">
        <v>1.8</v>
      </c>
      <c r="M54" s="12">
        <v>1.79</v>
      </c>
      <c r="N54" s="12">
        <v>1.84</v>
      </c>
      <c r="O54" s="12">
        <v>1.68</v>
      </c>
      <c r="P54" s="12">
        <v>1.55</v>
      </c>
      <c r="Q54" s="12">
        <v>1.44</v>
      </c>
    </row>
    <row r="55" spans="2:17" x14ac:dyDescent="0.35">
      <c r="B55" s="11">
        <v>50</v>
      </c>
      <c r="C55" s="12">
        <v>0.44</v>
      </c>
      <c r="D55" s="12">
        <v>0.78</v>
      </c>
      <c r="E55" s="49">
        <v>1.03</v>
      </c>
      <c r="F55" s="12">
        <v>1.31</v>
      </c>
      <c r="G55" s="12">
        <v>1.34</v>
      </c>
      <c r="H55" s="12">
        <v>1.53</v>
      </c>
      <c r="I55" s="12">
        <v>1.73</v>
      </c>
      <c r="J55" s="12">
        <v>1.81</v>
      </c>
      <c r="K55" s="12">
        <v>1.81</v>
      </c>
      <c r="L55" s="12">
        <v>1.81</v>
      </c>
      <c r="M55" s="12">
        <v>1.8</v>
      </c>
      <c r="N55" s="12">
        <v>1.84</v>
      </c>
      <c r="O55" s="12">
        <v>1.68</v>
      </c>
      <c r="P55" s="12">
        <v>1.54</v>
      </c>
      <c r="Q55" s="12">
        <v>1.42</v>
      </c>
    </row>
    <row r="56" spans="2:17" x14ac:dyDescent="0.35">
      <c r="B56" s="11">
        <v>51</v>
      </c>
      <c r="C56" s="12">
        <v>0.45</v>
      </c>
      <c r="D56" s="12">
        <v>0.79</v>
      </c>
      <c r="E56" s="49">
        <v>1.04</v>
      </c>
      <c r="F56" s="12">
        <v>1.32</v>
      </c>
      <c r="G56" s="12">
        <v>1.35</v>
      </c>
      <c r="H56" s="12">
        <v>1.55</v>
      </c>
      <c r="I56" s="12">
        <v>1.73</v>
      </c>
      <c r="J56" s="12">
        <v>1.82</v>
      </c>
      <c r="K56" s="12">
        <v>1.82</v>
      </c>
      <c r="L56" s="12">
        <v>1.81</v>
      </c>
      <c r="M56" s="12">
        <v>1.8</v>
      </c>
      <c r="N56" s="12">
        <v>1.83</v>
      </c>
      <c r="O56" s="12">
        <v>1.66</v>
      </c>
      <c r="P56" s="12">
        <v>1.53</v>
      </c>
      <c r="Q56" s="12">
        <v>1.4</v>
      </c>
    </row>
    <row r="57" spans="2:17" x14ac:dyDescent="0.35">
      <c r="B57" s="11">
        <v>52</v>
      </c>
      <c r="C57" s="12">
        <v>0.45</v>
      </c>
      <c r="D57" s="12">
        <v>0.8</v>
      </c>
      <c r="E57" s="49">
        <v>1.05</v>
      </c>
      <c r="F57" s="12">
        <v>1.33</v>
      </c>
      <c r="G57" s="12">
        <v>1.36</v>
      </c>
      <c r="H57" s="12">
        <v>1.55</v>
      </c>
      <c r="I57" s="12">
        <v>1.74</v>
      </c>
      <c r="J57" s="12">
        <v>1.82</v>
      </c>
      <c r="K57" s="12">
        <v>1.82</v>
      </c>
      <c r="L57" s="12">
        <v>1.81</v>
      </c>
      <c r="M57" s="12">
        <v>1.79</v>
      </c>
      <c r="N57" s="12">
        <v>1.82</v>
      </c>
      <c r="O57" s="12">
        <v>1.65</v>
      </c>
      <c r="P57" s="12">
        <v>1.51</v>
      </c>
      <c r="Q57" s="12">
        <v>1.37</v>
      </c>
    </row>
    <row r="58" spans="2:17" x14ac:dyDescent="0.35">
      <c r="B58" s="11">
        <v>53</v>
      </c>
      <c r="C58" s="12">
        <v>0.45</v>
      </c>
      <c r="D58" s="12">
        <v>0.8</v>
      </c>
      <c r="E58" s="49">
        <v>1.06</v>
      </c>
      <c r="F58" s="12">
        <v>1.34</v>
      </c>
      <c r="G58" s="12">
        <v>1.37</v>
      </c>
      <c r="H58" s="12">
        <v>1.56</v>
      </c>
      <c r="I58" s="12">
        <v>1.74</v>
      </c>
      <c r="J58" s="12">
        <v>1.82</v>
      </c>
      <c r="K58" s="12">
        <v>1.81</v>
      </c>
      <c r="L58" s="12">
        <v>1.8</v>
      </c>
      <c r="M58" s="12">
        <v>1.78</v>
      </c>
      <c r="N58" s="12">
        <v>1.81</v>
      </c>
      <c r="O58" s="12">
        <v>1.63</v>
      </c>
      <c r="P58" s="12">
        <v>1.48</v>
      </c>
      <c r="Q58" s="12">
        <v>1.34</v>
      </c>
    </row>
    <row r="59" spans="2:17" x14ac:dyDescent="0.35">
      <c r="B59" s="11">
        <v>54</v>
      </c>
      <c r="C59" s="12">
        <v>0.46</v>
      </c>
      <c r="D59" s="12">
        <v>0.82</v>
      </c>
      <c r="E59" s="49">
        <v>1.07</v>
      </c>
      <c r="F59" s="12">
        <v>1.35</v>
      </c>
      <c r="G59" s="12">
        <v>1.38</v>
      </c>
      <c r="H59" s="12">
        <v>1.57</v>
      </c>
      <c r="I59" s="12">
        <v>1.75</v>
      </c>
      <c r="J59" s="12">
        <v>1.82</v>
      </c>
      <c r="K59" s="12">
        <v>1.82</v>
      </c>
      <c r="L59" s="12">
        <v>1.8</v>
      </c>
      <c r="M59" s="12">
        <v>1.77</v>
      </c>
      <c r="N59" s="12">
        <v>1.8</v>
      </c>
      <c r="O59" s="12">
        <v>1.61</v>
      </c>
      <c r="P59" s="12">
        <v>1.46</v>
      </c>
      <c r="Q59" s="12">
        <v>1.31</v>
      </c>
    </row>
    <row r="60" spans="2:17" x14ac:dyDescent="0.35">
      <c r="B60" s="11">
        <v>55</v>
      </c>
      <c r="C60" s="12">
        <v>0.46</v>
      </c>
      <c r="D60" s="12">
        <v>0.82</v>
      </c>
      <c r="E60" s="49">
        <v>1.08</v>
      </c>
      <c r="F60" s="12">
        <v>1.36</v>
      </c>
      <c r="G60" s="12">
        <v>1.39</v>
      </c>
      <c r="H60" s="12">
        <v>1.57</v>
      </c>
      <c r="I60" s="12">
        <v>1.75</v>
      </c>
      <c r="J60" s="12">
        <v>1.83</v>
      </c>
      <c r="K60" s="12">
        <v>1.82</v>
      </c>
      <c r="L60" s="12">
        <v>1.8</v>
      </c>
      <c r="M60" s="12">
        <v>1.77</v>
      </c>
      <c r="N60" s="12">
        <v>1.79</v>
      </c>
      <c r="O60" s="12">
        <v>1.6</v>
      </c>
      <c r="P60" s="12">
        <v>1.45</v>
      </c>
      <c r="Q60" s="12">
        <v>1.29</v>
      </c>
    </row>
    <row r="61" spans="2:17" x14ac:dyDescent="0.35">
      <c r="B61" s="11">
        <v>56</v>
      </c>
      <c r="C61" s="12">
        <v>0.47</v>
      </c>
      <c r="D61" s="12">
        <v>0.83</v>
      </c>
      <c r="E61" s="49">
        <v>1.0900000000000001</v>
      </c>
      <c r="F61" s="12">
        <v>1.37</v>
      </c>
      <c r="G61" s="12">
        <v>1.4</v>
      </c>
      <c r="H61" s="12">
        <v>1.58</v>
      </c>
      <c r="I61" s="12">
        <v>1.76</v>
      </c>
      <c r="J61" s="12">
        <v>1.83</v>
      </c>
      <c r="K61" s="12">
        <v>1.82</v>
      </c>
      <c r="L61" s="12">
        <v>1.79</v>
      </c>
      <c r="M61" s="12">
        <v>1.75</v>
      </c>
      <c r="N61" s="12">
        <v>1.78</v>
      </c>
      <c r="O61" s="12">
        <v>1.58</v>
      </c>
      <c r="P61" s="12">
        <v>1.42</v>
      </c>
      <c r="Q61" s="12">
        <v>1.26</v>
      </c>
    </row>
    <row r="62" spans="2:17" x14ac:dyDescent="0.35">
      <c r="B62" s="11">
        <v>57</v>
      </c>
      <c r="C62" s="12">
        <v>0.48</v>
      </c>
      <c r="D62" s="12">
        <v>0.84</v>
      </c>
      <c r="E62" s="49">
        <v>1.1000000000000001</v>
      </c>
      <c r="F62" s="12">
        <v>1.38</v>
      </c>
      <c r="G62" s="12">
        <v>1.4</v>
      </c>
      <c r="H62" s="12">
        <v>1.59</v>
      </c>
      <c r="I62" s="12">
        <v>1.77</v>
      </c>
      <c r="J62" s="12">
        <v>1.83</v>
      </c>
      <c r="K62" s="12">
        <v>1.82</v>
      </c>
      <c r="L62" s="12">
        <v>1.79</v>
      </c>
      <c r="M62" s="12">
        <v>1.75</v>
      </c>
      <c r="N62" s="12">
        <v>1.76</v>
      </c>
      <c r="O62" s="12">
        <v>1.56</v>
      </c>
      <c r="P62" s="12">
        <v>1.4</v>
      </c>
      <c r="Q62" s="12">
        <v>1.23</v>
      </c>
    </row>
    <row r="63" spans="2:17" x14ac:dyDescent="0.35">
      <c r="B63" s="11">
        <v>58</v>
      </c>
      <c r="C63" s="12">
        <v>0.48</v>
      </c>
      <c r="D63" s="12">
        <v>0.85</v>
      </c>
      <c r="E63" s="49">
        <v>1.1100000000000001</v>
      </c>
      <c r="F63" s="12">
        <v>1.39</v>
      </c>
      <c r="G63" s="12">
        <v>1.41</v>
      </c>
      <c r="H63" s="12">
        <v>1.6</v>
      </c>
      <c r="I63" s="12">
        <v>1.77</v>
      </c>
      <c r="J63" s="12">
        <v>1.83</v>
      </c>
      <c r="K63" s="12">
        <v>1.82</v>
      </c>
      <c r="L63" s="12">
        <v>1.78</v>
      </c>
      <c r="M63" s="12">
        <v>1.73</v>
      </c>
      <c r="N63" s="12">
        <v>1.75</v>
      </c>
      <c r="O63" s="12">
        <v>1.55</v>
      </c>
      <c r="P63" s="12">
        <v>1.37</v>
      </c>
      <c r="Q63" s="12">
        <v>1.2</v>
      </c>
    </row>
    <row r="64" spans="2:17" x14ac:dyDescent="0.35">
      <c r="B64" s="11">
        <v>59</v>
      </c>
      <c r="C64" s="12">
        <v>0.48</v>
      </c>
      <c r="D64" s="12">
        <v>0.86</v>
      </c>
      <c r="E64" s="49">
        <v>1.1100000000000001</v>
      </c>
      <c r="F64" s="12">
        <v>1.4</v>
      </c>
      <c r="G64" s="12">
        <v>1.41</v>
      </c>
      <c r="H64" s="12">
        <v>1.6</v>
      </c>
      <c r="I64" s="12">
        <v>1.77</v>
      </c>
      <c r="J64" s="12">
        <v>1.83</v>
      </c>
      <c r="K64" s="12">
        <v>1.81</v>
      </c>
      <c r="L64" s="12">
        <v>1.77</v>
      </c>
      <c r="M64" s="12">
        <v>1.71</v>
      </c>
      <c r="N64" s="12">
        <v>1.72</v>
      </c>
      <c r="O64" s="12">
        <v>1.51</v>
      </c>
      <c r="P64" s="12">
        <v>1.33</v>
      </c>
      <c r="Q64" s="12">
        <v>1.1499999999999999</v>
      </c>
    </row>
    <row r="65" spans="2:17" x14ac:dyDescent="0.35">
      <c r="B65" s="11">
        <v>60</v>
      </c>
      <c r="C65" s="12">
        <v>0.49</v>
      </c>
      <c r="D65" s="12">
        <v>0.86</v>
      </c>
      <c r="E65" s="49">
        <v>1.1200000000000001</v>
      </c>
      <c r="F65" s="12">
        <v>1.4</v>
      </c>
      <c r="G65" s="12">
        <v>1.41</v>
      </c>
      <c r="H65" s="12">
        <v>1.6</v>
      </c>
      <c r="I65" s="12">
        <v>1.77</v>
      </c>
      <c r="J65" s="12">
        <v>1.83</v>
      </c>
      <c r="K65" s="12">
        <v>1.81</v>
      </c>
      <c r="L65" s="12">
        <v>1.76</v>
      </c>
      <c r="M65" s="12">
        <v>1.69</v>
      </c>
      <c r="N65" s="12">
        <v>1.7</v>
      </c>
      <c r="O65" s="12">
        <v>1.48</v>
      </c>
      <c r="P65" s="12">
        <v>1.3</v>
      </c>
      <c r="Q65" s="12">
        <v>1.1100000000000001</v>
      </c>
    </row>
    <row r="66" spans="2:17" x14ac:dyDescent="0.35">
      <c r="B66" s="11">
        <v>61</v>
      </c>
      <c r="C66" s="12">
        <v>0.49</v>
      </c>
      <c r="D66" s="12">
        <v>0.86</v>
      </c>
      <c r="E66" s="49">
        <v>1.1200000000000001</v>
      </c>
      <c r="F66" s="12">
        <v>1.41</v>
      </c>
      <c r="G66" s="12">
        <v>1.41</v>
      </c>
      <c r="H66" s="12">
        <v>1.6</v>
      </c>
      <c r="I66" s="12">
        <v>1.77</v>
      </c>
      <c r="J66" s="12">
        <v>1.83</v>
      </c>
      <c r="K66" s="12">
        <v>1.8</v>
      </c>
      <c r="L66" s="12">
        <v>1.75</v>
      </c>
      <c r="M66" s="12">
        <v>1.68</v>
      </c>
      <c r="N66" s="12">
        <v>1.68</v>
      </c>
      <c r="O66" s="12">
        <v>1.45</v>
      </c>
      <c r="P66" s="12">
        <v>1.26</v>
      </c>
      <c r="Q66" s="12">
        <v>1.06</v>
      </c>
    </row>
    <row r="67" spans="2:17" x14ac:dyDescent="0.35">
      <c r="B67" s="11">
        <v>62</v>
      </c>
      <c r="C67" s="12">
        <v>0.49</v>
      </c>
      <c r="D67" s="12">
        <v>0.86</v>
      </c>
      <c r="E67" s="49">
        <v>1.1200000000000001</v>
      </c>
      <c r="F67" s="12">
        <v>1.4</v>
      </c>
      <c r="G67" s="12">
        <v>1.4</v>
      </c>
      <c r="H67" s="12">
        <v>1.59</v>
      </c>
      <c r="I67" s="12">
        <v>1.76</v>
      </c>
      <c r="J67" s="12">
        <v>1.81</v>
      </c>
      <c r="K67" s="12">
        <v>1.79</v>
      </c>
      <c r="L67" s="12">
        <v>1.73</v>
      </c>
      <c r="M67" s="12">
        <v>1.65</v>
      </c>
      <c r="N67" s="12">
        <v>1.65</v>
      </c>
      <c r="O67" s="12">
        <v>1.42</v>
      </c>
      <c r="P67" s="12">
        <v>1.21</v>
      </c>
      <c r="Q67" s="12">
        <v>1</v>
      </c>
    </row>
  </sheetData>
  <mergeCells count="1">
    <mergeCell ref="C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5A4D-4DAF-4F9D-89CF-EC5D29F2E77E}">
  <dimension ref="B2:Q67"/>
  <sheetViews>
    <sheetView showGridLines="0" zoomScale="70" zoomScaleNormal="70" workbookViewId="0">
      <pane ySplit="5" topLeftCell="A6" activePane="bottomLeft" state="frozen"/>
      <selection pane="bottomLeft" activeCell="B7" sqref="B7"/>
    </sheetView>
  </sheetViews>
  <sheetFormatPr defaultRowHeight="17.25" x14ac:dyDescent="0.35"/>
  <cols>
    <col min="1" max="1" width="2.625" customWidth="1"/>
    <col min="2" max="2" width="9" style="2"/>
  </cols>
  <sheetData>
    <row r="2" spans="2:17" ht="30.75" x14ac:dyDescent="0.6">
      <c r="B2" s="10" t="s">
        <v>20</v>
      </c>
    </row>
    <row r="4" spans="2:17" x14ac:dyDescent="0.35">
      <c r="B4" s="57" t="s">
        <v>5</v>
      </c>
      <c r="C4" s="56" t="s">
        <v>6</v>
      </c>
      <c r="D4" s="56"/>
      <c r="E4" s="56"/>
      <c r="F4" s="56"/>
      <c r="G4" s="56"/>
      <c r="H4" s="56"/>
      <c r="I4" s="56"/>
      <c r="J4" s="56"/>
      <c r="K4" s="56"/>
      <c r="L4" s="56"/>
      <c r="M4" s="56"/>
      <c r="N4" s="56"/>
      <c r="O4" s="56"/>
      <c r="P4" s="56"/>
      <c r="Q4" s="56"/>
    </row>
    <row r="5" spans="2:17" x14ac:dyDescent="0.35">
      <c r="B5" s="57"/>
      <c r="C5" s="13">
        <v>1</v>
      </c>
      <c r="D5" s="13">
        <v>2</v>
      </c>
      <c r="E5" s="13">
        <v>3</v>
      </c>
      <c r="F5" s="13">
        <v>4</v>
      </c>
      <c r="G5" s="13">
        <v>5</v>
      </c>
      <c r="H5" s="13">
        <v>6</v>
      </c>
      <c r="I5" s="13">
        <v>7</v>
      </c>
      <c r="J5" s="13">
        <v>8</v>
      </c>
      <c r="K5" s="13">
        <v>9</v>
      </c>
      <c r="L5" s="13">
        <v>10</v>
      </c>
      <c r="M5" s="13">
        <v>11</v>
      </c>
      <c r="N5" s="13">
        <v>12</v>
      </c>
      <c r="O5" s="13">
        <v>13</v>
      </c>
      <c r="P5" s="13">
        <v>14</v>
      </c>
      <c r="Q5" s="13">
        <v>15</v>
      </c>
    </row>
    <row r="6" spans="2:17" x14ac:dyDescent="0.35">
      <c r="B6" s="13">
        <v>1</v>
      </c>
      <c r="C6" s="14">
        <v>8.9999999999999993E-3</v>
      </c>
      <c r="D6" s="14">
        <v>2.1000000000000001E-2</v>
      </c>
      <c r="E6" s="50">
        <v>3.2000000000000001E-2</v>
      </c>
      <c r="F6" s="14">
        <v>4.5999999999999999E-2</v>
      </c>
      <c r="G6" s="14">
        <v>5.0999999999999997E-2</v>
      </c>
      <c r="H6" s="14">
        <v>6.3E-2</v>
      </c>
      <c r="I6" s="14">
        <v>7.1999999999999995E-2</v>
      </c>
      <c r="J6" s="14">
        <v>7.9000000000000001E-2</v>
      </c>
      <c r="K6" s="14">
        <v>8.2000000000000003E-2</v>
      </c>
      <c r="L6" s="14">
        <v>8.8999999999999996E-2</v>
      </c>
      <c r="M6" s="14">
        <v>9.6000000000000002E-2</v>
      </c>
      <c r="N6" s="14">
        <v>0.10199999999999999</v>
      </c>
      <c r="O6" s="14">
        <v>0.104</v>
      </c>
      <c r="P6" s="14">
        <v>0.106</v>
      </c>
      <c r="Q6" s="14">
        <v>0.108</v>
      </c>
    </row>
    <row r="7" spans="2:17" x14ac:dyDescent="0.35">
      <c r="B7" s="13">
        <v>2</v>
      </c>
      <c r="C7" s="14">
        <v>0.01</v>
      </c>
      <c r="D7" s="14">
        <v>2.1000000000000001E-2</v>
      </c>
      <c r="E7" s="50">
        <v>3.1E-2</v>
      </c>
      <c r="F7" s="14">
        <v>0.04</v>
      </c>
      <c r="G7" s="14">
        <v>4.5999999999999999E-2</v>
      </c>
      <c r="H7" s="14">
        <v>5.6000000000000001E-2</v>
      </c>
      <c r="I7" s="14">
        <v>6.4000000000000001E-2</v>
      </c>
      <c r="J7" s="14">
        <v>7.2999999999999995E-2</v>
      </c>
      <c r="K7" s="14">
        <v>7.8E-2</v>
      </c>
      <c r="L7" s="14">
        <v>8.1000000000000003E-2</v>
      </c>
      <c r="M7" s="14">
        <v>8.1000000000000003E-2</v>
      </c>
      <c r="N7" s="14">
        <v>8.5999999999999993E-2</v>
      </c>
      <c r="O7" s="14">
        <v>8.5999999999999993E-2</v>
      </c>
      <c r="P7" s="14">
        <v>8.5999999999999993E-2</v>
      </c>
      <c r="Q7" s="14">
        <v>8.6999999999999994E-2</v>
      </c>
    </row>
    <row r="8" spans="2:17" x14ac:dyDescent="0.35">
      <c r="B8" s="13">
        <v>3</v>
      </c>
      <c r="C8" s="14">
        <v>6.0000000000000001E-3</v>
      </c>
      <c r="D8" s="14">
        <v>1.6E-2</v>
      </c>
      <c r="E8" s="50">
        <v>2.5000000000000001E-2</v>
      </c>
      <c r="F8" s="14">
        <v>3.5999999999999997E-2</v>
      </c>
      <c r="G8" s="14">
        <v>0.04</v>
      </c>
      <c r="H8" s="14">
        <v>4.7E-2</v>
      </c>
      <c r="I8" s="14">
        <v>5.6000000000000001E-2</v>
      </c>
      <c r="J8" s="14">
        <v>6.2E-2</v>
      </c>
      <c r="K8" s="14">
        <v>6.5000000000000002E-2</v>
      </c>
      <c r="L8" s="14">
        <v>6.9000000000000006E-2</v>
      </c>
      <c r="M8" s="14">
        <v>7.3999999999999996E-2</v>
      </c>
      <c r="N8" s="14">
        <v>0.08</v>
      </c>
      <c r="O8" s="14">
        <v>0.08</v>
      </c>
      <c r="P8" s="14">
        <v>0.08</v>
      </c>
      <c r="Q8" s="14">
        <v>8.3000000000000004E-2</v>
      </c>
    </row>
    <row r="9" spans="2:17" x14ac:dyDescent="0.35">
      <c r="B9" s="13">
        <v>4</v>
      </c>
      <c r="C9" s="14">
        <v>1.2999999999999999E-2</v>
      </c>
      <c r="D9" s="14">
        <v>2.4E-2</v>
      </c>
      <c r="E9" s="50">
        <v>3.5000000000000003E-2</v>
      </c>
      <c r="F9" s="14">
        <v>4.5999999999999999E-2</v>
      </c>
      <c r="G9" s="14">
        <v>0.05</v>
      </c>
      <c r="H9" s="14">
        <v>5.6000000000000001E-2</v>
      </c>
      <c r="I9" s="14">
        <v>6.3E-2</v>
      </c>
      <c r="J9" s="14">
        <v>6.9000000000000006E-2</v>
      </c>
      <c r="K9" s="14">
        <v>7.0000000000000007E-2</v>
      </c>
      <c r="L9" s="14">
        <v>6.7000000000000004E-2</v>
      </c>
      <c r="M9" s="14">
        <v>8.1000000000000003E-2</v>
      </c>
      <c r="N9" s="14">
        <v>8.3000000000000004E-2</v>
      </c>
      <c r="O9" s="14">
        <v>7.4999999999999997E-2</v>
      </c>
      <c r="P9" s="14">
        <v>7.4999999999999997E-2</v>
      </c>
      <c r="Q9" s="14">
        <v>7.6999999999999999E-2</v>
      </c>
    </row>
    <row r="10" spans="2:17" x14ac:dyDescent="0.35">
      <c r="B10" s="13">
        <v>5</v>
      </c>
      <c r="C10" s="14">
        <v>5.0000000000000001E-3</v>
      </c>
      <c r="D10" s="14">
        <v>1.6E-2</v>
      </c>
      <c r="E10" s="50">
        <v>2.5999999999999999E-2</v>
      </c>
      <c r="F10" s="14">
        <v>3.5999999999999997E-2</v>
      </c>
      <c r="G10" s="14">
        <v>3.7999999999999999E-2</v>
      </c>
      <c r="H10" s="14">
        <v>4.3999999999999997E-2</v>
      </c>
      <c r="I10" s="14">
        <v>0.05</v>
      </c>
      <c r="J10" s="14">
        <v>5.5E-2</v>
      </c>
      <c r="K10" s="14">
        <v>5.8000000000000003E-2</v>
      </c>
      <c r="L10" s="14">
        <v>0.06</v>
      </c>
      <c r="M10" s="14">
        <v>6.4000000000000001E-2</v>
      </c>
      <c r="N10" s="14">
        <v>6.7000000000000004E-2</v>
      </c>
      <c r="O10" s="14">
        <v>6.6000000000000003E-2</v>
      </c>
      <c r="P10" s="14">
        <v>6.6000000000000003E-2</v>
      </c>
      <c r="Q10" s="14">
        <v>6.8000000000000005E-2</v>
      </c>
    </row>
    <row r="11" spans="2:17" x14ac:dyDescent="0.35">
      <c r="B11" s="13">
        <v>6</v>
      </c>
      <c r="C11" s="14">
        <v>1.0999999999999999E-2</v>
      </c>
      <c r="D11" s="14">
        <v>1.4E-2</v>
      </c>
      <c r="E11" s="50">
        <v>0.02</v>
      </c>
      <c r="F11" s="14">
        <v>3.7999999999999999E-2</v>
      </c>
      <c r="G11" s="14">
        <v>4.1000000000000002E-2</v>
      </c>
      <c r="H11" s="14">
        <v>4.5999999999999999E-2</v>
      </c>
      <c r="I11" s="14">
        <v>5.1999999999999998E-2</v>
      </c>
      <c r="J11" s="14">
        <v>0.05</v>
      </c>
      <c r="K11" s="14">
        <v>5.1999999999999998E-2</v>
      </c>
      <c r="L11" s="14">
        <v>5.2999999999999999E-2</v>
      </c>
      <c r="M11" s="14">
        <v>5.7000000000000002E-2</v>
      </c>
      <c r="N11" s="14">
        <v>6.0999999999999999E-2</v>
      </c>
      <c r="O11" s="14">
        <v>5.8999999999999997E-2</v>
      </c>
      <c r="P11" s="14">
        <v>5.8000000000000003E-2</v>
      </c>
      <c r="Q11" s="14">
        <v>0.06</v>
      </c>
    </row>
    <row r="12" spans="2:17" x14ac:dyDescent="0.35">
      <c r="B12" s="13">
        <v>7</v>
      </c>
      <c r="C12" s="14">
        <v>5.0000000000000001E-3</v>
      </c>
      <c r="D12" s="14">
        <v>1.2999999999999999E-2</v>
      </c>
      <c r="E12" s="50">
        <v>2.1999999999999999E-2</v>
      </c>
      <c r="F12" s="14">
        <v>3.3000000000000002E-2</v>
      </c>
      <c r="G12" s="14">
        <v>3.4000000000000002E-2</v>
      </c>
      <c r="H12" s="14">
        <v>0.04</v>
      </c>
      <c r="I12" s="14">
        <v>4.7E-2</v>
      </c>
      <c r="J12" s="14">
        <v>5.1999999999999998E-2</v>
      </c>
      <c r="K12" s="14">
        <v>5.3999999999999999E-2</v>
      </c>
      <c r="L12" s="14">
        <v>5.3999999999999999E-2</v>
      </c>
      <c r="M12" s="14">
        <v>5.6000000000000001E-2</v>
      </c>
      <c r="N12" s="14">
        <v>0.06</v>
      </c>
      <c r="O12" s="14">
        <v>5.8999999999999997E-2</v>
      </c>
      <c r="P12" s="14">
        <v>5.8000000000000003E-2</v>
      </c>
      <c r="Q12" s="14">
        <v>5.8999999999999997E-2</v>
      </c>
    </row>
    <row r="13" spans="2:17" x14ac:dyDescent="0.35">
      <c r="B13" s="13">
        <v>8</v>
      </c>
      <c r="C13" s="14">
        <v>7.0000000000000001E-3</v>
      </c>
      <c r="D13" s="14">
        <v>2.1999999999999999E-2</v>
      </c>
      <c r="E13" s="50">
        <v>2.4E-2</v>
      </c>
      <c r="F13" s="14">
        <v>3.5000000000000003E-2</v>
      </c>
      <c r="G13" s="14">
        <v>3.5999999999999997E-2</v>
      </c>
      <c r="H13" s="14">
        <v>4.4999999999999998E-2</v>
      </c>
      <c r="I13" s="14">
        <v>5.1999999999999998E-2</v>
      </c>
      <c r="J13" s="14">
        <v>5.5E-2</v>
      </c>
      <c r="K13" s="14">
        <v>5.6000000000000001E-2</v>
      </c>
      <c r="L13" s="14">
        <v>5.8999999999999997E-2</v>
      </c>
      <c r="M13" s="14">
        <v>0.06</v>
      </c>
      <c r="N13" s="14">
        <v>6.2E-2</v>
      </c>
      <c r="O13" s="14">
        <v>6.2E-2</v>
      </c>
      <c r="P13" s="14">
        <v>6.0999999999999999E-2</v>
      </c>
      <c r="Q13" s="14">
        <v>6.3E-2</v>
      </c>
    </row>
    <row r="14" spans="2:17" x14ac:dyDescent="0.35">
      <c r="B14" s="13">
        <v>9</v>
      </c>
      <c r="C14" s="14">
        <v>4.0000000000000001E-3</v>
      </c>
      <c r="D14" s="14">
        <v>1.2999999999999999E-2</v>
      </c>
      <c r="E14" s="50">
        <v>2.1000000000000001E-2</v>
      </c>
      <c r="F14" s="14">
        <v>3.1E-2</v>
      </c>
      <c r="G14" s="14">
        <v>3.4000000000000002E-2</v>
      </c>
      <c r="H14" s="14">
        <v>3.9E-2</v>
      </c>
      <c r="I14" s="14">
        <v>4.3999999999999997E-2</v>
      </c>
      <c r="J14" s="14">
        <v>4.9000000000000002E-2</v>
      </c>
      <c r="K14" s="14">
        <v>5.2999999999999999E-2</v>
      </c>
      <c r="L14" s="14">
        <v>5.3999999999999999E-2</v>
      </c>
      <c r="M14" s="14">
        <v>5.5E-2</v>
      </c>
      <c r="N14" s="14">
        <v>5.7000000000000002E-2</v>
      </c>
      <c r="O14" s="14">
        <v>5.5E-2</v>
      </c>
      <c r="P14" s="14">
        <v>5.3999999999999999E-2</v>
      </c>
      <c r="Q14" s="14">
        <v>5.2999999999999999E-2</v>
      </c>
    </row>
    <row r="15" spans="2:17" x14ac:dyDescent="0.35">
      <c r="B15" s="13">
        <v>10</v>
      </c>
      <c r="C15" s="14">
        <v>1.2E-2</v>
      </c>
      <c r="D15" s="14">
        <v>1.4E-2</v>
      </c>
      <c r="E15" s="50">
        <v>2.1000000000000001E-2</v>
      </c>
      <c r="F15" s="14">
        <v>3.2000000000000001E-2</v>
      </c>
      <c r="G15" s="14">
        <v>0.03</v>
      </c>
      <c r="H15" s="14">
        <v>3.7999999999999999E-2</v>
      </c>
      <c r="I15" s="14">
        <v>4.2999999999999997E-2</v>
      </c>
      <c r="J15" s="14">
        <v>4.7E-2</v>
      </c>
      <c r="K15" s="14">
        <v>4.8000000000000001E-2</v>
      </c>
      <c r="L15" s="14">
        <v>0.05</v>
      </c>
      <c r="M15" s="14">
        <v>0.05</v>
      </c>
      <c r="N15" s="14">
        <v>5.1999999999999998E-2</v>
      </c>
      <c r="O15" s="14">
        <v>5.0999999999999997E-2</v>
      </c>
      <c r="P15" s="14">
        <v>5.0999999999999997E-2</v>
      </c>
      <c r="Q15" s="14">
        <v>5.2999999999999999E-2</v>
      </c>
    </row>
    <row r="16" spans="2:17" x14ac:dyDescent="0.35">
      <c r="B16" s="13">
        <v>11</v>
      </c>
      <c r="C16" s="14">
        <v>6.0000000000000001E-3</v>
      </c>
      <c r="D16" s="14">
        <v>1.4E-2</v>
      </c>
      <c r="E16" s="50">
        <v>0.02</v>
      </c>
      <c r="F16" s="14">
        <v>2.7E-2</v>
      </c>
      <c r="G16" s="14">
        <v>2.7E-2</v>
      </c>
      <c r="H16" s="14">
        <v>3.2000000000000001E-2</v>
      </c>
      <c r="I16" s="14">
        <v>3.7999999999999999E-2</v>
      </c>
      <c r="J16" s="14">
        <v>4.2000000000000003E-2</v>
      </c>
      <c r="K16" s="14">
        <v>4.2999999999999997E-2</v>
      </c>
      <c r="L16" s="14">
        <v>4.5999999999999999E-2</v>
      </c>
      <c r="M16" s="14">
        <v>4.8000000000000001E-2</v>
      </c>
      <c r="N16" s="14">
        <v>0.05</v>
      </c>
      <c r="O16" s="14">
        <v>4.8000000000000001E-2</v>
      </c>
      <c r="P16" s="14">
        <v>4.7E-2</v>
      </c>
      <c r="Q16" s="14">
        <v>4.7E-2</v>
      </c>
    </row>
    <row r="17" spans="2:17" x14ac:dyDescent="0.35">
      <c r="B17" s="13">
        <v>12</v>
      </c>
      <c r="C17" s="14">
        <v>4.0000000000000001E-3</v>
      </c>
      <c r="D17" s="14">
        <v>1.2999999999999999E-2</v>
      </c>
      <c r="E17" s="50">
        <v>0.02</v>
      </c>
      <c r="F17" s="14">
        <v>2.7E-2</v>
      </c>
      <c r="G17" s="14">
        <v>2.9000000000000001E-2</v>
      </c>
      <c r="H17" s="14">
        <v>3.5000000000000003E-2</v>
      </c>
      <c r="I17" s="14">
        <v>0.04</v>
      </c>
      <c r="J17" s="14">
        <v>4.4999999999999998E-2</v>
      </c>
      <c r="K17" s="14">
        <v>4.7E-2</v>
      </c>
      <c r="L17" s="14">
        <v>4.9000000000000002E-2</v>
      </c>
      <c r="M17" s="14">
        <v>0.05</v>
      </c>
      <c r="N17" s="14">
        <v>5.0999999999999997E-2</v>
      </c>
      <c r="O17" s="14">
        <v>0.05</v>
      </c>
      <c r="P17" s="14">
        <v>4.8000000000000001E-2</v>
      </c>
      <c r="Q17" s="14">
        <v>4.9000000000000002E-2</v>
      </c>
    </row>
    <row r="18" spans="2:17" x14ac:dyDescent="0.35">
      <c r="B18" s="13">
        <v>13</v>
      </c>
      <c r="C18" s="14">
        <v>1.2999999999999999E-2</v>
      </c>
      <c r="D18" s="14">
        <v>2.1999999999999999E-2</v>
      </c>
      <c r="E18" s="50">
        <v>2.7E-2</v>
      </c>
      <c r="F18" s="14">
        <v>3.3000000000000002E-2</v>
      </c>
      <c r="G18" s="14">
        <v>3.5999999999999997E-2</v>
      </c>
      <c r="H18" s="14">
        <v>4.1000000000000002E-2</v>
      </c>
      <c r="I18" s="14">
        <v>4.4999999999999998E-2</v>
      </c>
      <c r="J18" s="14">
        <v>4.9000000000000002E-2</v>
      </c>
      <c r="K18" s="14">
        <v>4.9000000000000002E-2</v>
      </c>
      <c r="L18" s="14">
        <v>5.1999999999999998E-2</v>
      </c>
      <c r="M18" s="14">
        <v>4.4999999999999998E-2</v>
      </c>
      <c r="N18" s="14">
        <v>4.8000000000000001E-2</v>
      </c>
      <c r="O18" s="14">
        <v>4.7E-2</v>
      </c>
      <c r="P18" s="14">
        <v>4.5999999999999999E-2</v>
      </c>
      <c r="Q18" s="14">
        <v>4.4999999999999998E-2</v>
      </c>
    </row>
    <row r="19" spans="2:17" x14ac:dyDescent="0.35">
      <c r="B19" s="13">
        <v>14</v>
      </c>
      <c r="C19" s="14">
        <v>8.9999999999999993E-3</v>
      </c>
      <c r="D19" s="14">
        <v>0.01</v>
      </c>
      <c r="E19" s="50">
        <v>1.7000000000000001E-2</v>
      </c>
      <c r="F19" s="14">
        <v>2.3E-2</v>
      </c>
      <c r="G19" s="14">
        <v>3.1E-2</v>
      </c>
      <c r="H19" s="14">
        <v>2.8000000000000001E-2</v>
      </c>
      <c r="I19" s="14">
        <v>3.3000000000000002E-2</v>
      </c>
      <c r="J19" s="14">
        <v>3.6999999999999998E-2</v>
      </c>
      <c r="K19" s="14">
        <v>3.7999999999999999E-2</v>
      </c>
      <c r="L19" s="14">
        <v>3.7999999999999999E-2</v>
      </c>
      <c r="M19" s="14">
        <v>3.9E-2</v>
      </c>
      <c r="N19" s="14">
        <v>4.2000000000000003E-2</v>
      </c>
      <c r="O19" s="14">
        <v>3.9E-2</v>
      </c>
      <c r="P19" s="14">
        <v>3.6999999999999998E-2</v>
      </c>
      <c r="Q19" s="14">
        <v>4.2999999999999997E-2</v>
      </c>
    </row>
    <row r="20" spans="2:17" x14ac:dyDescent="0.35">
      <c r="B20" s="13">
        <v>15</v>
      </c>
      <c r="C20" s="14">
        <v>4.0000000000000001E-3</v>
      </c>
      <c r="D20" s="14">
        <v>1.2999999999999999E-2</v>
      </c>
      <c r="E20" s="50">
        <v>1.7999999999999999E-2</v>
      </c>
      <c r="F20" s="14">
        <v>2.4E-2</v>
      </c>
      <c r="G20" s="14">
        <v>2.7E-2</v>
      </c>
      <c r="H20" s="14">
        <v>3.2000000000000001E-2</v>
      </c>
      <c r="I20" s="14">
        <v>3.5999999999999997E-2</v>
      </c>
      <c r="J20" s="14">
        <v>3.9E-2</v>
      </c>
      <c r="K20" s="14">
        <v>0.04</v>
      </c>
      <c r="L20" s="14">
        <v>4.1000000000000002E-2</v>
      </c>
      <c r="M20" s="14">
        <v>4.3999999999999997E-2</v>
      </c>
      <c r="N20" s="14">
        <v>4.5999999999999999E-2</v>
      </c>
      <c r="O20" s="14">
        <v>4.3999999999999997E-2</v>
      </c>
      <c r="P20" s="14">
        <v>4.2000000000000003E-2</v>
      </c>
      <c r="Q20" s="14">
        <v>4.1000000000000002E-2</v>
      </c>
    </row>
    <row r="21" spans="2:17" x14ac:dyDescent="0.35">
      <c r="B21" s="13">
        <v>16</v>
      </c>
      <c r="C21" s="14">
        <v>2E-3</v>
      </c>
      <c r="D21" s="14">
        <v>0.01</v>
      </c>
      <c r="E21" s="50">
        <v>1.6E-2</v>
      </c>
      <c r="F21" s="14">
        <v>2.1999999999999999E-2</v>
      </c>
      <c r="G21" s="14">
        <v>2.3E-2</v>
      </c>
      <c r="H21" s="14">
        <v>2.9000000000000001E-2</v>
      </c>
      <c r="I21" s="14">
        <v>3.3000000000000002E-2</v>
      </c>
      <c r="J21" s="14">
        <v>3.5999999999999997E-2</v>
      </c>
      <c r="K21" s="14">
        <v>3.6999999999999998E-2</v>
      </c>
      <c r="L21" s="14">
        <v>3.9E-2</v>
      </c>
      <c r="M21" s="14">
        <v>3.9E-2</v>
      </c>
      <c r="N21" s="14">
        <v>4.1000000000000002E-2</v>
      </c>
      <c r="O21" s="14">
        <v>3.9E-2</v>
      </c>
      <c r="P21" s="14">
        <v>3.5999999999999997E-2</v>
      </c>
      <c r="Q21" s="14">
        <v>3.5999999999999997E-2</v>
      </c>
    </row>
    <row r="22" spans="2:17" x14ac:dyDescent="0.35">
      <c r="B22" s="13">
        <v>17</v>
      </c>
      <c r="C22" s="14">
        <v>4.0000000000000001E-3</v>
      </c>
      <c r="D22" s="14">
        <v>1.0999999999999999E-2</v>
      </c>
      <c r="E22" s="50">
        <v>1.6E-2</v>
      </c>
      <c r="F22" s="14">
        <v>2.1000000000000001E-2</v>
      </c>
      <c r="G22" s="14">
        <v>2.3E-2</v>
      </c>
      <c r="H22" s="14">
        <v>2.7E-2</v>
      </c>
      <c r="I22" s="14">
        <v>3.1E-2</v>
      </c>
      <c r="J22" s="14">
        <v>3.3000000000000002E-2</v>
      </c>
      <c r="K22" s="14">
        <v>3.5000000000000003E-2</v>
      </c>
      <c r="L22" s="14">
        <v>3.5999999999999997E-2</v>
      </c>
      <c r="M22" s="14">
        <v>3.7999999999999999E-2</v>
      </c>
      <c r="N22" s="14">
        <v>4.1000000000000002E-2</v>
      </c>
      <c r="O22" s="14">
        <v>3.7999999999999999E-2</v>
      </c>
      <c r="P22" s="14">
        <v>3.4000000000000002E-2</v>
      </c>
      <c r="Q22" s="14">
        <v>3.3000000000000002E-2</v>
      </c>
    </row>
    <row r="23" spans="2:17" x14ac:dyDescent="0.35">
      <c r="B23" s="13">
        <v>18</v>
      </c>
      <c r="C23" s="14">
        <v>8.9999999999999993E-3</v>
      </c>
      <c r="D23" s="14">
        <v>1.2E-2</v>
      </c>
      <c r="E23" s="50">
        <v>2.3E-2</v>
      </c>
      <c r="F23" s="14">
        <v>2.4E-2</v>
      </c>
      <c r="G23" s="14">
        <v>2.3E-2</v>
      </c>
      <c r="H23" s="14">
        <v>2.7E-2</v>
      </c>
      <c r="I23" s="14">
        <v>3.1E-2</v>
      </c>
      <c r="J23" s="14">
        <v>3.5999999999999997E-2</v>
      </c>
      <c r="K23" s="14">
        <v>3.5999999999999997E-2</v>
      </c>
      <c r="L23" s="14">
        <v>3.6999999999999998E-2</v>
      </c>
      <c r="M23" s="14">
        <v>3.6999999999999998E-2</v>
      </c>
      <c r="N23" s="14">
        <v>3.9E-2</v>
      </c>
      <c r="O23" s="14">
        <v>0.04</v>
      </c>
      <c r="P23" s="14">
        <v>3.7999999999999999E-2</v>
      </c>
      <c r="Q23" s="14">
        <v>3.6999999999999998E-2</v>
      </c>
    </row>
    <row r="24" spans="2:17" x14ac:dyDescent="0.35">
      <c r="B24" s="13">
        <v>19</v>
      </c>
      <c r="C24" s="14">
        <v>0.01</v>
      </c>
      <c r="D24" s="14">
        <v>1.7000000000000001E-2</v>
      </c>
      <c r="E24" s="50">
        <v>2.3E-2</v>
      </c>
      <c r="F24" s="14">
        <v>2.3E-2</v>
      </c>
      <c r="G24" s="14">
        <v>3.1E-2</v>
      </c>
      <c r="H24" s="14">
        <v>2.5999999999999999E-2</v>
      </c>
      <c r="I24" s="14">
        <v>3.2000000000000001E-2</v>
      </c>
      <c r="J24" s="14">
        <v>3.5999999999999997E-2</v>
      </c>
      <c r="K24" s="14">
        <v>3.6999999999999998E-2</v>
      </c>
      <c r="L24" s="14">
        <v>3.6999999999999998E-2</v>
      </c>
      <c r="M24" s="14">
        <v>3.5999999999999997E-2</v>
      </c>
      <c r="N24" s="14">
        <v>3.7999999999999999E-2</v>
      </c>
      <c r="O24" s="14">
        <v>3.3000000000000002E-2</v>
      </c>
      <c r="P24" s="14">
        <v>3.1E-2</v>
      </c>
      <c r="Q24" s="14">
        <v>0.03</v>
      </c>
    </row>
    <row r="25" spans="2:17" x14ac:dyDescent="0.35">
      <c r="B25" s="13">
        <v>20</v>
      </c>
      <c r="C25" s="14">
        <v>6.0000000000000001E-3</v>
      </c>
      <c r="D25" s="14">
        <v>1.2E-2</v>
      </c>
      <c r="E25" s="50">
        <v>1.2E-2</v>
      </c>
      <c r="F25" s="14">
        <v>1.7999999999999999E-2</v>
      </c>
      <c r="G25" s="14">
        <v>0.02</v>
      </c>
      <c r="H25" s="14">
        <v>2.3E-2</v>
      </c>
      <c r="I25" s="14">
        <v>2.9000000000000001E-2</v>
      </c>
      <c r="J25" s="14">
        <v>3.1E-2</v>
      </c>
      <c r="K25" s="14">
        <v>3.4000000000000002E-2</v>
      </c>
      <c r="L25" s="14">
        <v>3.5999999999999997E-2</v>
      </c>
      <c r="M25" s="14">
        <v>3.6999999999999998E-2</v>
      </c>
      <c r="N25" s="14">
        <v>3.9E-2</v>
      </c>
      <c r="O25" s="14">
        <v>3.6999999999999998E-2</v>
      </c>
      <c r="P25" s="14">
        <v>3.4000000000000002E-2</v>
      </c>
      <c r="Q25" s="14">
        <v>3.5000000000000003E-2</v>
      </c>
    </row>
    <row r="26" spans="2:17" x14ac:dyDescent="0.35">
      <c r="B26" s="13">
        <v>21</v>
      </c>
      <c r="C26" s="14">
        <v>4.0000000000000001E-3</v>
      </c>
      <c r="D26" s="14">
        <v>1.0999999999999999E-2</v>
      </c>
      <c r="E26" s="50">
        <v>1.7000000000000001E-2</v>
      </c>
      <c r="F26" s="14">
        <v>2.3E-2</v>
      </c>
      <c r="G26" s="14">
        <v>2.5000000000000001E-2</v>
      </c>
      <c r="H26" s="14">
        <v>2.9000000000000001E-2</v>
      </c>
      <c r="I26" s="14">
        <v>3.3000000000000002E-2</v>
      </c>
      <c r="J26" s="14">
        <v>3.5999999999999997E-2</v>
      </c>
      <c r="K26" s="14">
        <v>3.7999999999999999E-2</v>
      </c>
      <c r="L26" s="14">
        <v>3.6999999999999998E-2</v>
      </c>
      <c r="M26" s="14">
        <v>3.6999999999999998E-2</v>
      </c>
      <c r="N26" s="14">
        <v>3.9E-2</v>
      </c>
      <c r="O26" s="14">
        <v>3.9E-2</v>
      </c>
      <c r="P26" s="14">
        <v>3.5000000000000003E-2</v>
      </c>
      <c r="Q26" s="14">
        <v>3.6999999999999998E-2</v>
      </c>
    </row>
    <row r="27" spans="2:17" x14ac:dyDescent="0.35">
      <c r="B27" s="13">
        <v>22</v>
      </c>
      <c r="C27" s="14">
        <v>4.0000000000000001E-3</v>
      </c>
      <c r="D27" s="14">
        <v>0.01</v>
      </c>
      <c r="E27" s="50">
        <v>1.4E-2</v>
      </c>
      <c r="F27" s="14">
        <v>2.1000000000000001E-2</v>
      </c>
      <c r="G27" s="14">
        <v>1.9E-2</v>
      </c>
      <c r="H27" s="14">
        <v>2.1999999999999999E-2</v>
      </c>
      <c r="I27" s="14">
        <v>2.5000000000000001E-2</v>
      </c>
      <c r="J27" s="14">
        <v>2.8000000000000001E-2</v>
      </c>
      <c r="K27" s="14">
        <v>2.7E-2</v>
      </c>
      <c r="L27" s="14">
        <v>2.8000000000000001E-2</v>
      </c>
      <c r="M27" s="14">
        <v>2.5999999999999999E-2</v>
      </c>
      <c r="N27" s="14">
        <v>2.7E-2</v>
      </c>
      <c r="O27" s="14">
        <v>2.4E-2</v>
      </c>
      <c r="P27" s="14">
        <v>2.4E-2</v>
      </c>
      <c r="Q27" s="14">
        <v>2.5999999999999999E-2</v>
      </c>
    </row>
    <row r="28" spans="2:17" x14ac:dyDescent="0.35">
      <c r="B28" s="13">
        <v>23</v>
      </c>
      <c r="C28" s="14">
        <v>1E-3</v>
      </c>
      <c r="D28" s="14">
        <v>8.9999999999999993E-3</v>
      </c>
      <c r="E28" s="50">
        <v>1.4999999999999999E-2</v>
      </c>
      <c r="F28" s="14">
        <v>0.02</v>
      </c>
      <c r="G28" s="14">
        <v>2.1000000000000001E-2</v>
      </c>
      <c r="H28" s="14">
        <v>2.4E-2</v>
      </c>
      <c r="I28" s="14">
        <v>2.7E-2</v>
      </c>
      <c r="J28" s="14">
        <v>0.03</v>
      </c>
      <c r="K28" s="14">
        <v>0.03</v>
      </c>
      <c r="L28" s="14">
        <v>2.9000000000000001E-2</v>
      </c>
      <c r="M28" s="14">
        <v>2.8000000000000001E-2</v>
      </c>
      <c r="N28" s="14">
        <v>3.2000000000000001E-2</v>
      </c>
      <c r="O28" s="14">
        <v>2.8000000000000001E-2</v>
      </c>
      <c r="P28" s="14">
        <v>2.4E-2</v>
      </c>
      <c r="Q28" s="14">
        <v>2.1999999999999999E-2</v>
      </c>
    </row>
    <row r="29" spans="2:17" x14ac:dyDescent="0.35">
      <c r="B29" s="13">
        <v>24</v>
      </c>
      <c r="C29" s="14">
        <v>7.0000000000000001E-3</v>
      </c>
      <c r="D29" s="14">
        <v>1.2E-2</v>
      </c>
      <c r="E29" s="50">
        <v>0.01</v>
      </c>
      <c r="F29" s="14">
        <v>1.4999999999999999E-2</v>
      </c>
      <c r="G29" s="14">
        <v>1.4E-2</v>
      </c>
      <c r="H29" s="14">
        <v>1.6E-2</v>
      </c>
      <c r="I29" s="14">
        <v>1.9E-2</v>
      </c>
      <c r="J29" s="14">
        <v>2.1999999999999999E-2</v>
      </c>
      <c r="K29" s="14">
        <v>2.1999999999999999E-2</v>
      </c>
      <c r="L29" s="14">
        <v>2.1999999999999999E-2</v>
      </c>
      <c r="M29" s="14">
        <v>2.8000000000000001E-2</v>
      </c>
      <c r="N29" s="14">
        <v>2.3E-2</v>
      </c>
      <c r="O29" s="14">
        <v>1.9E-2</v>
      </c>
      <c r="P29" s="14">
        <v>1.6E-2</v>
      </c>
      <c r="Q29" s="14">
        <v>1.9E-2</v>
      </c>
    </row>
    <row r="30" spans="2:17" x14ac:dyDescent="0.35">
      <c r="B30" s="13">
        <v>25</v>
      </c>
      <c r="C30" s="14">
        <v>8.0000000000000002E-3</v>
      </c>
      <c r="D30" s="14">
        <v>1.4999999999999999E-2</v>
      </c>
      <c r="E30" s="50">
        <v>1.7999999999999999E-2</v>
      </c>
      <c r="F30" s="14">
        <v>2.1000000000000001E-2</v>
      </c>
      <c r="G30" s="14">
        <v>2.3E-2</v>
      </c>
      <c r="H30" s="14">
        <v>2.4E-2</v>
      </c>
      <c r="I30" s="14">
        <v>2.8000000000000001E-2</v>
      </c>
      <c r="J30" s="14">
        <v>0.03</v>
      </c>
      <c r="K30" s="14">
        <v>2.7E-2</v>
      </c>
      <c r="L30" s="14">
        <v>2.8000000000000001E-2</v>
      </c>
      <c r="M30" s="14">
        <v>2.5999999999999999E-2</v>
      </c>
      <c r="N30" s="14">
        <v>2.7E-2</v>
      </c>
      <c r="O30" s="14">
        <v>2.4E-2</v>
      </c>
      <c r="P30" s="14">
        <v>2.3E-2</v>
      </c>
      <c r="Q30" s="14">
        <v>2.1000000000000001E-2</v>
      </c>
    </row>
    <row r="31" spans="2:17" x14ac:dyDescent="0.35">
      <c r="B31" s="13">
        <v>26</v>
      </c>
      <c r="C31" s="14">
        <v>6.0000000000000001E-3</v>
      </c>
      <c r="D31" s="14">
        <v>1.2999999999999999E-2</v>
      </c>
      <c r="E31" s="50">
        <v>1.7999999999999999E-2</v>
      </c>
      <c r="F31" s="14">
        <v>1.6E-2</v>
      </c>
      <c r="G31" s="14">
        <v>1.7999999999999999E-2</v>
      </c>
      <c r="H31" s="14">
        <v>2.1000000000000001E-2</v>
      </c>
      <c r="I31" s="14">
        <v>2.5999999999999999E-2</v>
      </c>
      <c r="J31" s="14">
        <v>2.8000000000000001E-2</v>
      </c>
      <c r="K31" s="14">
        <v>2.7E-2</v>
      </c>
      <c r="L31" s="14">
        <v>2.5999999999999999E-2</v>
      </c>
      <c r="M31" s="14">
        <v>2.5999999999999999E-2</v>
      </c>
      <c r="N31" s="14">
        <v>2.7E-2</v>
      </c>
      <c r="O31" s="14">
        <v>2.3E-2</v>
      </c>
      <c r="P31" s="14">
        <v>1.9E-2</v>
      </c>
      <c r="Q31" s="14">
        <v>1.7999999999999999E-2</v>
      </c>
    </row>
    <row r="32" spans="2:17" x14ac:dyDescent="0.35">
      <c r="B32" s="13">
        <v>27</v>
      </c>
      <c r="C32" s="14">
        <v>5.0000000000000001E-3</v>
      </c>
      <c r="D32" s="14">
        <v>1.2E-2</v>
      </c>
      <c r="E32" s="50">
        <v>1.7000000000000001E-2</v>
      </c>
      <c r="F32" s="14">
        <v>2.4E-2</v>
      </c>
      <c r="G32" s="14">
        <v>2.5000000000000001E-2</v>
      </c>
      <c r="H32" s="14">
        <v>2.7E-2</v>
      </c>
      <c r="I32" s="14">
        <v>0.03</v>
      </c>
      <c r="J32" s="14">
        <v>3.2000000000000001E-2</v>
      </c>
      <c r="K32" s="14">
        <v>3.1E-2</v>
      </c>
      <c r="L32" s="14">
        <v>3.1E-2</v>
      </c>
      <c r="M32" s="14">
        <v>3.1E-2</v>
      </c>
      <c r="N32" s="14">
        <v>3.1E-2</v>
      </c>
      <c r="O32" s="14">
        <v>2.8000000000000001E-2</v>
      </c>
      <c r="P32" s="14">
        <v>2.7E-2</v>
      </c>
      <c r="Q32" s="14">
        <v>2.5000000000000001E-2</v>
      </c>
    </row>
    <row r="33" spans="2:17" x14ac:dyDescent="0.35">
      <c r="B33" s="13">
        <v>28</v>
      </c>
      <c r="C33" s="14">
        <v>3.0000000000000001E-3</v>
      </c>
      <c r="D33" s="14">
        <v>8.9999999999999993E-3</v>
      </c>
      <c r="E33" s="50">
        <v>2.1000000000000001E-2</v>
      </c>
      <c r="F33" s="14">
        <v>2.1000000000000001E-2</v>
      </c>
      <c r="G33" s="14">
        <v>2.5000000000000001E-2</v>
      </c>
      <c r="H33" s="14">
        <v>2.4E-2</v>
      </c>
      <c r="I33" s="14">
        <v>2.5999999999999999E-2</v>
      </c>
      <c r="J33" s="14">
        <v>3.2000000000000001E-2</v>
      </c>
      <c r="K33" s="14">
        <v>2.5000000000000001E-2</v>
      </c>
      <c r="L33" s="14">
        <v>2.4E-2</v>
      </c>
      <c r="M33" s="14">
        <v>2.1000000000000001E-2</v>
      </c>
      <c r="N33" s="14">
        <v>2.1000000000000001E-2</v>
      </c>
      <c r="O33" s="14">
        <v>1.7000000000000001E-2</v>
      </c>
      <c r="P33" s="14">
        <v>1.2999999999999999E-2</v>
      </c>
      <c r="Q33" s="14">
        <v>8.9999999999999993E-3</v>
      </c>
    </row>
    <row r="34" spans="2:17" x14ac:dyDescent="0.35">
      <c r="B34" s="13">
        <v>29</v>
      </c>
      <c r="C34" s="14">
        <v>1E-3</v>
      </c>
      <c r="D34" s="14">
        <v>8.0000000000000002E-3</v>
      </c>
      <c r="E34" s="50">
        <v>1.2999999999999999E-2</v>
      </c>
      <c r="F34" s="14">
        <v>1.7000000000000001E-2</v>
      </c>
      <c r="G34" s="14">
        <v>1.7000000000000001E-2</v>
      </c>
      <c r="H34" s="14">
        <v>2.3E-2</v>
      </c>
      <c r="I34" s="14">
        <v>2.5999999999999999E-2</v>
      </c>
      <c r="J34" s="14">
        <v>2.5999999999999999E-2</v>
      </c>
      <c r="K34" s="14">
        <v>2.5000000000000001E-2</v>
      </c>
      <c r="L34" s="14">
        <v>2.5000000000000001E-2</v>
      </c>
      <c r="M34" s="14">
        <v>2.3E-2</v>
      </c>
      <c r="N34" s="14">
        <v>2.3E-2</v>
      </c>
      <c r="O34" s="14">
        <v>2.1999999999999999E-2</v>
      </c>
      <c r="P34" s="14">
        <v>1.6E-2</v>
      </c>
      <c r="Q34" s="14">
        <v>1.2E-2</v>
      </c>
    </row>
    <row r="35" spans="2:17" x14ac:dyDescent="0.35">
      <c r="B35" s="13">
        <v>30</v>
      </c>
      <c r="C35" s="14">
        <v>2E-3</v>
      </c>
      <c r="D35" s="14">
        <v>8.9999999999999993E-3</v>
      </c>
      <c r="E35" s="50">
        <v>1.2E-2</v>
      </c>
      <c r="F35" s="14">
        <v>1.4999999999999999E-2</v>
      </c>
      <c r="G35" s="14">
        <v>1.4999999999999999E-2</v>
      </c>
      <c r="H35" s="14">
        <v>1.7000000000000001E-2</v>
      </c>
      <c r="I35" s="14">
        <v>2.1000000000000001E-2</v>
      </c>
      <c r="J35" s="14">
        <v>2.1000000000000001E-2</v>
      </c>
      <c r="K35" s="14">
        <v>0.02</v>
      </c>
      <c r="L35" s="14">
        <v>0.02</v>
      </c>
      <c r="M35" s="14">
        <v>1.7999999999999999E-2</v>
      </c>
      <c r="N35" s="14">
        <v>1.7000000000000001E-2</v>
      </c>
      <c r="O35" s="14">
        <v>1.2999999999999999E-2</v>
      </c>
      <c r="P35" s="14">
        <v>8.0000000000000002E-3</v>
      </c>
      <c r="Q35" s="14">
        <v>3.0000000000000001E-3</v>
      </c>
    </row>
    <row r="36" spans="2:17" x14ac:dyDescent="0.35">
      <c r="B36" s="13">
        <v>31</v>
      </c>
      <c r="C36" s="14">
        <v>2E-3</v>
      </c>
      <c r="D36" s="14">
        <v>1.2999999999999999E-2</v>
      </c>
      <c r="E36" s="50">
        <v>1.6E-2</v>
      </c>
      <c r="F36" s="14">
        <v>1.4E-2</v>
      </c>
      <c r="G36" s="14">
        <v>1.2999999999999999E-2</v>
      </c>
      <c r="H36" s="14">
        <v>1.6E-2</v>
      </c>
      <c r="I36" s="14">
        <v>1.9E-2</v>
      </c>
      <c r="J36" s="14">
        <v>2.1000000000000001E-2</v>
      </c>
      <c r="K36" s="14">
        <v>0.02</v>
      </c>
      <c r="L36" s="14">
        <v>0.02</v>
      </c>
      <c r="M36" s="14">
        <v>1.9E-2</v>
      </c>
      <c r="N36" s="14">
        <v>1.9E-2</v>
      </c>
      <c r="O36" s="14">
        <v>1.4E-2</v>
      </c>
      <c r="P36" s="14">
        <v>8.9999999999999993E-3</v>
      </c>
      <c r="Q36" s="14">
        <v>5.0000000000000001E-3</v>
      </c>
    </row>
    <row r="37" spans="2:17" x14ac:dyDescent="0.35">
      <c r="B37" s="13">
        <v>32</v>
      </c>
      <c r="C37" s="14">
        <v>8.0000000000000002E-3</v>
      </c>
      <c r="D37" s="14">
        <v>7.0000000000000001E-3</v>
      </c>
      <c r="E37" s="50">
        <v>0.01</v>
      </c>
      <c r="F37" s="14">
        <v>1.4999999999999999E-2</v>
      </c>
      <c r="G37" s="14">
        <v>1.4999999999999999E-2</v>
      </c>
      <c r="H37" s="14">
        <v>1.6E-2</v>
      </c>
      <c r="I37" s="14">
        <v>0.02</v>
      </c>
      <c r="J37" s="14">
        <v>2.1000000000000001E-2</v>
      </c>
      <c r="K37" s="14">
        <v>2.1000000000000001E-2</v>
      </c>
      <c r="L37" s="14">
        <v>0.02</v>
      </c>
      <c r="M37" s="14">
        <v>1.7000000000000001E-2</v>
      </c>
      <c r="N37" s="14">
        <v>1.7999999999999999E-2</v>
      </c>
      <c r="O37" s="14">
        <v>1.4E-2</v>
      </c>
      <c r="P37" s="14">
        <v>0.01</v>
      </c>
      <c r="Q37" s="14">
        <v>5.0000000000000001E-3</v>
      </c>
    </row>
    <row r="38" spans="2:17" x14ac:dyDescent="0.35">
      <c r="B38" s="13">
        <v>33</v>
      </c>
      <c r="C38" s="14">
        <v>0</v>
      </c>
      <c r="D38" s="14">
        <v>5.0000000000000001E-3</v>
      </c>
      <c r="E38" s="50">
        <v>7.0000000000000001E-3</v>
      </c>
      <c r="F38" s="14">
        <v>1.0999999999999999E-2</v>
      </c>
      <c r="G38" s="14">
        <v>1.2E-2</v>
      </c>
      <c r="H38" s="14">
        <v>1.4999999999999999E-2</v>
      </c>
      <c r="I38" s="14">
        <v>1.7999999999999999E-2</v>
      </c>
      <c r="J38" s="14">
        <v>0.02</v>
      </c>
      <c r="K38" s="14">
        <v>0.02</v>
      </c>
      <c r="L38" s="14">
        <v>1.9E-2</v>
      </c>
      <c r="M38" s="14">
        <v>1.7999999999999999E-2</v>
      </c>
      <c r="N38" s="14">
        <v>1.7999999999999999E-2</v>
      </c>
      <c r="O38" s="14">
        <v>1.2E-2</v>
      </c>
      <c r="P38" s="14">
        <v>8.9999999999999993E-3</v>
      </c>
      <c r="Q38" s="14">
        <v>5.0000000000000001E-3</v>
      </c>
    </row>
    <row r="39" spans="2:17" x14ac:dyDescent="0.35">
      <c r="B39" s="13">
        <v>34</v>
      </c>
      <c r="C39" s="14">
        <v>6.0000000000000001E-3</v>
      </c>
      <c r="D39" s="14">
        <v>5.0000000000000001E-3</v>
      </c>
      <c r="E39" s="50">
        <v>1.2999999999999999E-2</v>
      </c>
      <c r="F39" s="14">
        <v>1.7999999999999999E-2</v>
      </c>
      <c r="G39" s="14">
        <v>1.7999999999999999E-2</v>
      </c>
      <c r="H39" s="14">
        <v>2.1000000000000001E-2</v>
      </c>
      <c r="I39" s="14">
        <v>2.4E-2</v>
      </c>
      <c r="J39" s="14">
        <v>2.5000000000000001E-2</v>
      </c>
      <c r="K39" s="14">
        <v>2.4E-2</v>
      </c>
      <c r="L39" s="14">
        <v>2.3E-2</v>
      </c>
      <c r="M39" s="14">
        <v>1.2999999999999999E-2</v>
      </c>
      <c r="N39" s="14">
        <v>1.2999999999999999E-2</v>
      </c>
      <c r="O39" s="14">
        <v>8.0000000000000002E-3</v>
      </c>
      <c r="P39" s="14">
        <v>5.0000000000000001E-3</v>
      </c>
      <c r="Q39" s="14">
        <v>-1E-3</v>
      </c>
    </row>
    <row r="40" spans="2:17" x14ac:dyDescent="0.35">
      <c r="B40" s="13">
        <v>35</v>
      </c>
      <c r="C40" s="14">
        <v>8.9999999999999993E-3</v>
      </c>
      <c r="D40" s="14">
        <v>1.4999999999999999E-2</v>
      </c>
      <c r="E40" s="50">
        <v>1.7999999999999999E-2</v>
      </c>
      <c r="F40" s="14">
        <v>2.1999999999999999E-2</v>
      </c>
      <c r="G40" s="14">
        <v>2.1000000000000001E-2</v>
      </c>
      <c r="H40" s="14">
        <v>1.7000000000000001E-2</v>
      </c>
      <c r="I40" s="14">
        <v>1.9E-2</v>
      </c>
      <c r="J40" s="14">
        <v>1.7999999999999999E-2</v>
      </c>
      <c r="K40" s="14">
        <v>1.6E-2</v>
      </c>
      <c r="L40" s="14">
        <v>1.6E-2</v>
      </c>
      <c r="M40" s="14">
        <v>1.2999999999999999E-2</v>
      </c>
      <c r="N40" s="14">
        <v>1.2999999999999999E-2</v>
      </c>
      <c r="O40" s="14">
        <v>8.0000000000000002E-3</v>
      </c>
      <c r="P40" s="14">
        <v>5.0000000000000001E-3</v>
      </c>
      <c r="Q40" s="14">
        <v>0</v>
      </c>
    </row>
    <row r="41" spans="2:17" x14ac:dyDescent="0.35">
      <c r="B41" s="13">
        <v>36</v>
      </c>
      <c r="C41" s="14">
        <v>2E-3</v>
      </c>
      <c r="D41" s="14">
        <v>6.0000000000000001E-3</v>
      </c>
      <c r="E41" s="50">
        <v>0.01</v>
      </c>
      <c r="F41" s="14">
        <v>1.4999999999999999E-2</v>
      </c>
      <c r="G41" s="14">
        <v>1.4999999999999999E-2</v>
      </c>
      <c r="H41" s="14">
        <v>1.6E-2</v>
      </c>
      <c r="I41" s="14">
        <v>1.9E-2</v>
      </c>
      <c r="J41" s="14">
        <v>1.7999999999999999E-2</v>
      </c>
      <c r="K41" s="14">
        <v>1.6E-2</v>
      </c>
      <c r="L41" s="14">
        <v>1.4999999999999999E-2</v>
      </c>
      <c r="M41" s="14">
        <v>1.2999999999999999E-2</v>
      </c>
      <c r="N41" s="14">
        <v>1.2E-2</v>
      </c>
      <c r="O41" s="14">
        <v>8.0000000000000002E-3</v>
      </c>
      <c r="P41" s="14">
        <v>4.0000000000000001E-3</v>
      </c>
      <c r="Q41" s="14">
        <v>2E-3</v>
      </c>
    </row>
    <row r="42" spans="2:17" x14ac:dyDescent="0.35">
      <c r="B42" s="13">
        <v>37</v>
      </c>
      <c r="C42" s="14">
        <v>-1E-3</v>
      </c>
      <c r="D42" s="14">
        <v>6.0000000000000001E-3</v>
      </c>
      <c r="E42" s="50">
        <v>8.9999999999999993E-3</v>
      </c>
      <c r="F42" s="14">
        <v>1.4E-2</v>
      </c>
      <c r="G42" s="14">
        <v>1.4999999999999999E-2</v>
      </c>
      <c r="H42" s="14">
        <v>1.7999999999999999E-2</v>
      </c>
      <c r="I42" s="14">
        <v>0.02</v>
      </c>
      <c r="J42" s="14">
        <v>1.7999999999999999E-2</v>
      </c>
      <c r="K42" s="14">
        <v>1.6E-2</v>
      </c>
      <c r="L42" s="14">
        <v>1.4999999999999999E-2</v>
      </c>
      <c r="M42" s="14">
        <v>1.4E-2</v>
      </c>
      <c r="N42" s="14">
        <v>1.4E-2</v>
      </c>
      <c r="O42" s="14">
        <v>8.9999999999999993E-3</v>
      </c>
      <c r="P42" s="14">
        <v>7.0000000000000001E-3</v>
      </c>
      <c r="Q42" s="14">
        <v>2E-3</v>
      </c>
    </row>
    <row r="43" spans="2:17" x14ac:dyDescent="0.35">
      <c r="B43" s="13">
        <v>38</v>
      </c>
      <c r="C43" s="14">
        <v>-1E-3</v>
      </c>
      <c r="D43" s="14">
        <v>5.0000000000000001E-3</v>
      </c>
      <c r="E43" s="50">
        <v>7.0000000000000001E-3</v>
      </c>
      <c r="F43" s="14">
        <v>1.7999999999999999E-2</v>
      </c>
      <c r="G43" s="14">
        <v>1.7999999999999999E-2</v>
      </c>
      <c r="H43" s="14">
        <v>1.4999999999999999E-2</v>
      </c>
      <c r="I43" s="14">
        <v>1.6E-2</v>
      </c>
      <c r="J43" s="14">
        <v>1.6E-2</v>
      </c>
      <c r="K43" s="14">
        <v>1.6E-2</v>
      </c>
      <c r="L43" s="14">
        <v>1.4999999999999999E-2</v>
      </c>
      <c r="M43" s="14">
        <v>1.2999999999999999E-2</v>
      </c>
      <c r="N43" s="14">
        <v>1.2E-2</v>
      </c>
      <c r="O43" s="14">
        <v>8.9999999999999993E-3</v>
      </c>
      <c r="P43" s="14">
        <v>5.0000000000000001E-3</v>
      </c>
      <c r="Q43" s="14">
        <v>-1E-3</v>
      </c>
    </row>
    <row r="44" spans="2:17" x14ac:dyDescent="0.35">
      <c r="B44" s="13">
        <v>39</v>
      </c>
      <c r="C44" s="14">
        <v>0</v>
      </c>
      <c r="D44" s="14">
        <v>5.0000000000000001E-3</v>
      </c>
      <c r="E44" s="50">
        <v>8.0000000000000002E-3</v>
      </c>
      <c r="F44" s="14">
        <v>1.0999999999999999E-2</v>
      </c>
      <c r="G44" s="14">
        <v>0.01</v>
      </c>
      <c r="H44" s="14">
        <v>1.2E-2</v>
      </c>
      <c r="I44" s="14">
        <v>1.4E-2</v>
      </c>
      <c r="J44" s="14">
        <v>1.2E-2</v>
      </c>
      <c r="K44" s="14">
        <v>1.2E-2</v>
      </c>
      <c r="L44" s="14">
        <v>1.0999999999999999E-2</v>
      </c>
      <c r="M44" s="14">
        <v>0.01</v>
      </c>
      <c r="N44" s="14">
        <v>8.0000000000000002E-3</v>
      </c>
      <c r="O44" s="14">
        <v>2E-3</v>
      </c>
      <c r="P44" s="14">
        <v>0</v>
      </c>
      <c r="Q44" s="14">
        <v>-6.0000000000000001E-3</v>
      </c>
    </row>
    <row r="45" spans="2:17" x14ac:dyDescent="0.35">
      <c r="B45" s="13">
        <v>40</v>
      </c>
      <c r="C45" s="14">
        <v>-1E-3</v>
      </c>
      <c r="D45" s="14">
        <v>5.0000000000000001E-3</v>
      </c>
      <c r="E45" s="50">
        <v>8.9999999999999993E-3</v>
      </c>
      <c r="F45" s="14">
        <v>1.2E-2</v>
      </c>
      <c r="G45" s="14">
        <v>0.01</v>
      </c>
      <c r="H45" s="14">
        <v>0.01</v>
      </c>
      <c r="I45" s="14">
        <v>1.2999999999999999E-2</v>
      </c>
      <c r="J45" s="14">
        <v>1.2999999999999999E-2</v>
      </c>
      <c r="K45" s="14">
        <v>1.2E-2</v>
      </c>
      <c r="L45" s="14">
        <v>0.01</v>
      </c>
      <c r="M45" s="14">
        <v>8.0000000000000002E-3</v>
      </c>
      <c r="N45" s="14">
        <v>8.0000000000000002E-3</v>
      </c>
      <c r="O45" s="14">
        <v>2E-3</v>
      </c>
      <c r="P45" s="14">
        <v>-2E-3</v>
      </c>
      <c r="Q45" s="14">
        <v>-8.0000000000000002E-3</v>
      </c>
    </row>
    <row r="46" spans="2:17" x14ac:dyDescent="0.35">
      <c r="B46" s="13">
        <v>41</v>
      </c>
      <c r="C46" s="14">
        <v>1E-3</v>
      </c>
      <c r="D46" s="14">
        <v>6.0000000000000001E-3</v>
      </c>
      <c r="E46" s="50">
        <v>8.9999999999999993E-3</v>
      </c>
      <c r="F46" s="14">
        <v>1.0999999999999999E-2</v>
      </c>
      <c r="G46" s="14">
        <v>1.0999999999999999E-2</v>
      </c>
      <c r="H46" s="14">
        <v>1.4E-2</v>
      </c>
      <c r="I46" s="14">
        <v>1.4999999999999999E-2</v>
      </c>
      <c r="J46" s="14">
        <v>1.4E-2</v>
      </c>
      <c r="K46" s="14">
        <v>1.2E-2</v>
      </c>
      <c r="L46" s="14">
        <v>1.2E-2</v>
      </c>
      <c r="M46" s="14">
        <v>0.01</v>
      </c>
      <c r="N46" s="14">
        <v>8.0000000000000002E-3</v>
      </c>
      <c r="O46" s="14">
        <v>2E-3</v>
      </c>
      <c r="P46" s="14">
        <v>-2E-3</v>
      </c>
      <c r="Q46" s="14">
        <v>-6.0000000000000001E-3</v>
      </c>
    </row>
    <row r="47" spans="2:17" x14ac:dyDescent="0.35">
      <c r="B47" s="13">
        <v>42</v>
      </c>
      <c r="C47" s="14">
        <v>8.0000000000000002E-3</v>
      </c>
      <c r="D47" s="14">
        <v>5.0000000000000001E-3</v>
      </c>
      <c r="E47" s="50">
        <v>8.0000000000000002E-3</v>
      </c>
      <c r="F47" s="14">
        <v>0.01</v>
      </c>
      <c r="G47" s="14">
        <v>8.0000000000000002E-3</v>
      </c>
      <c r="H47" s="14">
        <v>0.01</v>
      </c>
      <c r="I47" s="14">
        <v>1.2E-2</v>
      </c>
      <c r="J47" s="14">
        <v>0.01</v>
      </c>
      <c r="K47" s="14">
        <v>8.0000000000000002E-3</v>
      </c>
      <c r="L47" s="14">
        <v>5.0000000000000001E-3</v>
      </c>
      <c r="M47" s="14">
        <v>3.0000000000000001E-3</v>
      </c>
      <c r="N47" s="14">
        <v>2E-3</v>
      </c>
      <c r="O47" s="14">
        <v>-4.0000000000000001E-3</v>
      </c>
      <c r="P47" s="14">
        <v>-8.0000000000000002E-3</v>
      </c>
      <c r="Q47" s="14">
        <v>-1.4999999999999999E-2</v>
      </c>
    </row>
    <row r="48" spans="2:17" x14ac:dyDescent="0.35">
      <c r="B48" s="13">
        <v>43</v>
      </c>
      <c r="C48" s="14">
        <v>1E-3</v>
      </c>
      <c r="D48" s="14">
        <v>5.0000000000000001E-3</v>
      </c>
      <c r="E48" s="50">
        <v>6.0000000000000001E-3</v>
      </c>
      <c r="F48" s="14">
        <v>7.0000000000000001E-3</v>
      </c>
      <c r="G48" s="14">
        <v>8.0000000000000002E-3</v>
      </c>
      <c r="H48" s="14">
        <v>1.2E-2</v>
      </c>
      <c r="I48" s="14">
        <v>1.2999999999999999E-2</v>
      </c>
      <c r="J48" s="14">
        <v>1.2999999999999999E-2</v>
      </c>
      <c r="K48" s="14">
        <v>0.01</v>
      </c>
      <c r="L48" s="14">
        <v>8.0000000000000002E-3</v>
      </c>
      <c r="M48" s="14">
        <v>6.0000000000000001E-3</v>
      </c>
      <c r="N48" s="14">
        <v>4.0000000000000001E-3</v>
      </c>
      <c r="O48" s="14">
        <v>0</v>
      </c>
      <c r="P48" s="14">
        <v>-3.0000000000000001E-3</v>
      </c>
      <c r="Q48" s="14">
        <v>-0.01</v>
      </c>
    </row>
    <row r="49" spans="2:17" x14ac:dyDescent="0.35">
      <c r="B49" s="13">
        <v>44</v>
      </c>
      <c r="C49" s="14">
        <v>8.0000000000000002E-3</v>
      </c>
      <c r="D49" s="14">
        <v>1.2999999999999999E-2</v>
      </c>
      <c r="E49" s="50">
        <v>7.0000000000000001E-3</v>
      </c>
      <c r="F49" s="14">
        <v>1.6E-2</v>
      </c>
      <c r="G49" s="14">
        <v>1.0999999999999999E-2</v>
      </c>
      <c r="H49" s="14">
        <v>1.2999999999999999E-2</v>
      </c>
      <c r="I49" s="14">
        <v>1.4999999999999999E-2</v>
      </c>
      <c r="J49" s="14">
        <v>1.2E-2</v>
      </c>
      <c r="K49" s="14">
        <v>1.0999999999999999E-2</v>
      </c>
      <c r="L49" s="14">
        <v>0.01</v>
      </c>
      <c r="M49" s="14">
        <v>7.0000000000000001E-3</v>
      </c>
      <c r="N49" s="14">
        <v>6.0000000000000001E-3</v>
      </c>
      <c r="O49" s="14">
        <v>3.0000000000000001E-3</v>
      </c>
      <c r="P49" s="14">
        <v>-1E-3</v>
      </c>
      <c r="Q49" s="14">
        <v>-8.0000000000000002E-3</v>
      </c>
    </row>
    <row r="50" spans="2:17" x14ac:dyDescent="0.35">
      <c r="B50" s="13">
        <v>45</v>
      </c>
      <c r="C50" s="14">
        <v>1E-3</v>
      </c>
      <c r="D50" s="14">
        <v>5.0000000000000001E-3</v>
      </c>
      <c r="E50" s="50">
        <v>7.0000000000000001E-3</v>
      </c>
      <c r="F50" s="14">
        <v>8.9999999999999993E-3</v>
      </c>
      <c r="G50" s="14">
        <v>8.9999999999999993E-3</v>
      </c>
      <c r="H50" s="14">
        <v>1.0999999999999999E-2</v>
      </c>
      <c r="I50" s="14">
        <v>1.2E-2</v>
      </c>
      <c r="J50" s="14">
        <v>8.9999999999999993E-3</v>
      </c>
      <c r="K50" s="14">
        <v>6.0000000000000001E-3</v>
      </c>
      <c r="L50" s="14">
        <v>3.0000000000000001E-3</v>
      </c>
      <c r="M50" s="14">
        <v>3.0000000000000001E-3</v>
      </c>
      <c r="N50" s="14">
        <v>-1E-3</v>
      </c>
      <c r="O50" s="14">
        <v>-7.0000000000000001E-3</v>
      </c>
      <c r="P50" s="14">
        <v>-8.9999999999999993E-3</v>
      </c>
      <c r="Q50" s="14">
        <v>-1.6E-2</v>
      </c>
    </row>
    <row r="51" spans="2:17" x14ac:dyDescent="0.35">
      <c r="B51" s="13">
        <v>46</v>
      </c>
      <c r="C51" s="14">
        <v>7.0000000000000001E-3</v>
      </c>
      <c r="D51" s="14">
        <v>5.0000000000000001E-3</v>
      </c>
      <c r="E51" s="50">
        <v>8.0000000000000002E-3</v>
      </c>
      <c r="F51" s="14">
        <v>1.0999999999999999E-2</v>
      </c>
      <c r="G51" s="14">
        <v>1.2E-2</v>
      </c>
      <c r="H51" s="14">
        <v>1.2E-2</v>
      </c>
      <c r="I51" s="14">
        <v>1.4999999999999999E-2</v>
      </c>
      <c r="J51" s="14">
        <v>1.4E-2</v>
      </c>
      <c r="K51" s="14">
        <v>1.0999999999999999E-2</v>
      </c>
      <c r="L51" s="14">
        <v>8.9999999999999993E-3</v>
      </c>
      <c r="M51" s="14">
        <v>8.0000000000000002E-3</v>
      </c>
      <c r="N51" s="14">
        <v>5.0000000000000001E-3</v>
      </c>
      <c r="O51" s="14">
        <v>-1E-3</v>
      </c>
      <c r="P51" s="14">
        <v>-6.0000000000000001E-3</v>
      </c>
      <c r="Q51" s="14">
        <v>-1.0999999999999999E-2</v>
      </c>
    </row>
    <row r="52" spans="2:17" x14ac:dyDescent="0.35">
      <c r="B52" s="13">
        <v>47</v>
      </c>
      <c r="C52" s="14">
        <v>1E-3</v>
      </c>
      <c r="D52" s="14">
        <v>5.0000000000000001E-3</v>
      </c>
      <c r="E52" s="50">
        <v>8.9999999999999993E-3</v>
      </c>
      <c r="F52" s="14">
        <v>0.01</v>
      </c>
      <c r="G52" s="14">
        <v>8.9999999999999993E-3</v>
      </c>
      <c r="H52" s="14">
        <v>1.0999999999999999E-2</v>
      </c>
      <c r="I52" s="14">
        <v>1.0999999999999999E-2</v>
      </c>
      <c r="J52" s="14">
        <v>8.0000000000000002E-3</v>
      </c>
      <c r="K52" s="14">
        <v>5.0000000000000001E-3</v>
      </c>
      <c r="L52" s="14">
        <v>1E-3</v>
      </c>
      <c r="M52" s="14">
        <v>-4.0000000000000001E-3</v>
      </c>
      <c r="N52" s="14">
        <v>-7.0000000000000001E-3</v>
      </c>
      <c r="O52" s="14">
        <v>-1.2999999999999999E-2</v>
      </c>
      <c r="P52" s="14">
        <v>-1.9E-2</v>
      </c>
      <c r="Q52" s="14">
        <v>-2.5999999999999999E-2</v>
      </c>
    </row>
    <row r="53" spans="2:17" x14ac:dyDescent="0.35">
      <c r="B53" s="13">
        <v>48</v>
      </c>
      <c r="C53" s="14">
        <v>-1E-3</v>
      </c>
      <c r="D53" s="14">
        <v>3.0000000000000001E-3</v>
      </c>
      <c r="E53" s="50">
        <v>4.0000000000000001E-3</v>
      </c>
      <c r="F53" s="14">
        <v>5.0000000000000001E-3</v>
      </c>
      <c r="G53" s="14">
        <v>2E-3</v>
      </c>
      <c r="H53" s="14">
        <v>4.0000000000000001E-3</v>
      </c>
      <c r="I53" s="14">
        <v>8.9999999999999993E-3</v>
      </c>
      <c r="J53" s="14">
        <v>7.0000000000000001E-3</v>
      </c>
      <c r="K53" s="14">
        <v>5.0000000000000001E-3</v>
      </c>
      <c r="L53" s="14">
        <v>1E-3</v>
      </c>
      <c r="M53" s="14">
        <v>-2E-3</v>
      </c>
      <c r="N53" s="14">
        <v>-4.0000000000000001E-3</v>
      </c>
      <c r="O53" s="14">
        <v>-1.0999999999999999E-2</v>
      </c>
      <c r="P53" s="14">
        <v>-1.7999999999999999E-2</v>
      </c>
      <c r="Q53" s="14">
        <v>-2.5999999999999999E-2</v>
      </c>
    </row>
    <row r="54" spans="2:17" x14ac:dyDescent="0.35">
      <c r="B54" s="13">
        <v>49</v>
      </c>
      <c r="C54" s="14">
        <v>-2E-3</v>
      </c>
      <c r="D54" s="14">
        <v>3.0000000000000001E-3</v>
      </c>
      <c r="E54" s="50">
        <v>8.0000000000000002E-3</v>
      </c>
      <c r="F54" s="14">
        <v>1.0999999999999999E-2</v>
      </c>
      <c r="G54" s="14">
        <v>8.0000000000000002E-3</v>
      </c>
      <c r="H54" s="14">
        <v>8.9999999999999993E-3</v>
      </c>
      <c r="I54" s="14">
        <v>8.0000000000000002E-3</v>
      </c>
      <c r="J54" s="14">
        <v>6.0000000000000001E-3</v>
      </c>
      <c r="K54" s="14">
        <v>3.0000000000000001E-3</v>
      </c>
      <c r="L54" s="14">
        <v>-1E-3</v>
      </c>
      <c r="M54" s="14">
        <v>-5.0000000000000001E-3</v>
      </c>
      <c r="N54" s="14">
        <v>-7.0000000000000001E-3</v>
      </c>
      <c r="O54" s="14">
        <v>-1.2999999999999999E-2</v>
      </c>
      <c r="P54" s="14">
        <v>-1.7999999999999999E-2</v>
      </c>
      <c r="Q54" s="14">
        <v>-2.3E-2</v>
      </c>
    </row>
    <row r="55" spans="2:17" x14ac:dyDescent="0.35">
      <c r="B55" s="13">
        <v>50</v>
      </c>
      <c r="C55" s="14">
        <v>1E-3</v>
      </c>
      <c r="D55" s="14">
        <v>4.0000000000000001E-3</v>
      </c>
      <c r="E55" s="50">
        <v>7.0000000000000001E-3</v>
      </c>
      <c r="F55" s="14">
        <v>8.0000000000000002E-3</v>
      </c>
      <c r="G55" s="14">
        <v>7.0000000000000001E-3</v>
      </c>
      <c r="H55" s="14">
        <v>8.9999999999999993E-3</v>
      </c>
      <c r="I55" s="14">
        <v>7.0000000000000001E-3</v>
      </c>
      <c r="J55" s="14">
        <v>5.0000000000000001E-3</v>
      </c>
      <c r="K55" s="14">
        <v>4.0000000000000001E-3</v>
      </c>
      <c r="L55" s="14">
        <v>-1E-3</v>
      </c>
      <c r="M55" s="14">
        <v>-4.0000000000000001E-3</v>
      </c>
      <c r="N55" s="14">
        <v>-8.0000000000000002E-3</v>
      </c>
      <c r="O55" s="14">
        <v>-1.2E-2</v>
      </c>
      <c r="P55" s="14">
        <v>-1.7999999999999999E-2</v>
      </c>
      <c r="Q55" s="14">
        <v>-2.5999999999999999E-2</v>
      </c>
    </row>
    <row r="56" spans="2:17" x14ac:dyDescent="0.35">
      <c r="B56" s="13">
        <v>51</v>
      </c>
      <c r="C56" s="14">
        <v>7.0000000000000001E-3</v>
      </c>
      <c r="D56" s="14">
        <v>1.0999999999999999E-2</v>
      </c>
      <c r="E56" s="50">
        <v>1.4E-2</v>
      </c>
      <c r="F56" s="14">
        <v>1.2999999999999999E-2</v>
      </c>
      <c r="G56" s="14">
        <v>0.01</v>
      </c>
      <c r="H56" s="14">
        <v>1.2E-2</v>
      </c>
      <c r="I56" s="14">
        <v>8.9999999999999993E-3</v>
      </c>
      <c r="J56" s="14">
        <v>6.0000000000000001E-3</v>
      </c>
      <c r="K56" s="14">
        <v>4.0000000000000001E-3</v>
      </c>
      <c r="L56" s="14">
        <v>-5.0000000000000001E-3</v>
      </c>
      <c r="M56" s="14">
        <v>-8.0000000000000002E-3</v>
      </c>
      <c r="N56" s="14">
        <v>-1.0999999999999999E-2</v>
      </c>
      <c r="O56" s="14">
        <v>-1.7999999999999999E-2</v>
      </c>
      <c r="P56" s="14">
        <v>-2.3E-2</v>
      </c>
      <c r="Q56" s="14">
        <v>-3.1E-2</v>
      </c>
    </row>
    <row r="57" spans="2:17" x14ac:dyDescent="0.35">
      <c r="B57" s="13">
        <v>52</v>
      </c>
      <c r="C57" s="14">
        <v>-1E-3</v>
      </c>
      <c r="D57" s="14">
        <v>2E-3</v>
      </c>
      <c r="E57" s="50">
        <v>3.0000000000000001E-3</v>
      </c>
      <c r="F57" s="14">
        <v>3.0000000000000001E-3</v>
      </c>
      <c r="G57" s="14">
        <v>0</v>
      </c>
      <c r="H57" s="14">
        <v>1E-3</v>
      </c>
      <c r="I57" s="14">
        <v>-1E-3</v>
      </c>
      <c r="J57" s="14">
        <v>-1E-3</v>
      </c>
      <c r="K57" s="14">
        <v>-4.0000000000000001E-3</v>
      </c>
      <c r="L57" s="14">
        <v>-8.9999999999999993E-3</v>
      </c>
      <c r="M57" s="14">
        <v>-1.0999999999999999E-2</v>
      </c>
      <c r="N57" s="14">
        <v>-1.2999999999999999E-2</v>
      </c>
      <c r="O57" s="14">
        <v>-1.9E-2</v>
      </c>
      <c r="P57" s="14">
        <v>-2.4E-2</v>
      </c>
      <c r="Q57" s="14">
        <v>-2.9000000000000001E-2</v>
      </c>
    </row>
    <row r="58" spans="2:17" x14ac:dyDescent="0.35">
      <c r="B58" s="13">
        <v>53</v>
      </c>
      <c r="C58" s="14">
        <v>-2E-3</v>
      </c>
      <c r="D58" s="14">
        <v>1E-3</v>
      </c>
      <c r="E58" s="50">
        <v>2E-3</v>
      </c>
      <c r="F58" s="14">
        <v>3.0000000000000001E-3</v>
      </c>
      <c r="G58" s="14">
        <v>1E-3</v>
      </c>
      <c r="H58" s="14">
        <v>1E-3</v>
      </c>
      <c r="I58" s="14">
        <v>-1E-3</v>
      </c>
      <c r="J58" s="14">
        <v>-5.0000000000000001E-3</v>
      </c>
      <c r="K58" s="14">
        <v>-8.0000000000000002E-3</v>
      </c>
      <c r="L58" s="14">
        <v>-1.2999999999999999E-2</v>
      </c>
      <c r="M58" s="14">
        <v>-1.7999999999999999E-2</v>
      </c>
      <c r="N58" s="14">
        <v>-2.1000000000000001E-2</v>
      </c>
      <c r="O58" s="14">
        <v>-2.5999999999999999E-2</v>
      </c>
      <c r="P58" s="14">
        <v>-3.3000000000000002E-2</v>
      </c>
      <c r="Q58" s="14">
        <v>-4.1000000000000002E-2</v>
      </c>
    </row>
    <row r="59" spans="2:17" x14ac:dyDescent="0.35">
      <c r="B59" s="13">
        <v>54</v>
      </c>
      <c r="C59" s="14">
        <v>0</v>
      </c>
      <c r="D59" s="14">
        <v>4.0000000000000001E-3</v>
      </c>
      <c r="E59" s="50">
        <v>4.0000000000000001E-3</v>
      </c>
      <c r="F59" s="14">
        <v>5.0000000000000001E-3</v>
      </c>
      <c r="G59" s="14">
        <v>3.0000000000000001E-3</v>
      </c>
      <c r="H59" s="14">
        <v>2E-3</v>
      </c>
      <c r="I59" s="14">
        <v>0</v>
      </c>
      <c r="J59" s="14">
        <v>-3.0000000000000001E-3</v>
      </c>
      <c r="K59" s="14">
        <v>-7.0000000000000001E-3</v>
      </c>
      <c r="L59" s="14">
        <v>-0.01</v>
      </c>
      <c r="M59" s="14">
        <v>-1.4999999999999999E-2</v>
      </c>
      <c r="N59" s="14">
        <v>-1.9E-2</v>
      </c>
      <c r="O59" s="14">
        <v>-2.4E-2</v>
      </c>
      <c r="P59" s="14">
        <v>-2.7E-2</v>
      </c>
      <c r="Q59" s="14">
        <v>-3.4000000000000002E-2</v>
      </c>
    </row>
    <row r="60" spans="2:17" x14ac:dyDescent="0.35">
      <c r="B60" s="13">
        <v>55</v>
      </c>
      <c r="C60" s="14">
        <v>-2E-3</v>
      </c>
      <c r="D60" s="14">
        <v>2E-3</v>
      </c>
      <c r="E60" s="50">
        <v>3.0000000000000001E-3</v>
      </c>
      <c r="F60" s="14">
        <v>6.0000000000000001E-3</v>
      </c>
      <c r="G60" s="14">
        <v>3.0000000000000001E-3</v>
      </c>
      <c r="H60" s="14">
        <v>5.0000000000000001E-3</v>
      </c>
      <c r="I60" s="14">
        <v>3.0000000000000001E-3</v>
      </c>
      <c r="J60" s="14">
        <v>3.0000000000000001E-3</v>
      </c>
      <c r="K60" s="14">
        <v>1E-3</v>
      </c>
      <c r="L60" s="14">
        <v>-5.0000000000000001E-3</v>
      </c>
      <c r="M60" s="14">
        <v>-8.0000000000000002E-3</v>
      </c>
      <c r="N60" s="14">
        <v>-0.01</v>
      </c>
      <c r="O60" s="14">
        <v>-1.6E-2</v>
      </c>
      <c r="P60" s="14">
        <v>-2.1000000000000001E-2</v>
      </c>
      <c r="Q60" s="14">
        <v>-2.7E-2</v>
      </c>
    </row>
    <row r="61" spans="2:17" x14ac:dyDescent="0.35">
      <c r="B61" s="13">
        <v>56</v>
      </c>
      <c r="C61" s="14">
        <v>4.0000000000000001E-3</v>
      </c>
      <c r="D61" s="14">
        <v>1E-3</v>
      </c>
      <c r="E61" s="50">
        <v>3.0000000000000001E-3</v>
      </c>
      <c r="F61" s="14">
        <v>4.0000000000000001E-3</v>
      </c>
      <c r="G61" s="14">
        <v>1E-3</v>
      </c>
      <c r="H61" s="14">
        <v>0</v>
      </c>
      <c r="I61" s="14">
        <v>-1E-3</v>
      </c>
      <c r="J61" s="14">
        <v>-5.0000000000000001E-3</v>
      </c>
      <c r="K61" s="14">
        <v>-7.0000000000000001E-3</v>
      </c>
      <c r="L61" s="14">
        <v>-1.2999999999999999E-2</v>
      </c>
      <c r="M61" s="14">
        <v>-1.9E-2</v>
      </c>
      <c r="N61" s="14">
        <v>-2.3E-2</v>
      </c>
      <c r="O61" s="14">
        <v>-2.1000000000000001E-2</v>
      </c>
      <c r="P61" s="14">
        <v>-2.7E-2</v>
      </c>
      <c r="Q61" s="14">
        <v>-3.4000000000000002E-2</v>
      </c>
    </row>
    <row r="62" spans="2:17" x14ac:dyDescent="0.35">
      <c r="B62" s="13">
        <v>57</v>
      </c>
      <c r="C62" s="14">
        <v>-1E-3</v>
      </c>
      <c r="D62" s="14">
        <v>1E-3</v>
      </c>
      <c r="E62" s="50">
        <v>3.0000000000000001E-3</v>
      </c>
      <c r="F62" s="14">
        <v>3.0000000000000001E-3</v>
      </c>
      <c r="G62" s="14">
        <v>0</v>
      </c>
      <c r="H62" s="14">
        <v>0</v>
      </c>
      <c r="I62" s="14">
        <v>0</v>
      </c>
      <c r="J62" s="14">
        <v>-3.0000000000000001E-3</v>
      </c>
      <c r="K62" s="14">
        <v>-5.0000000000000001E-3</v>
      </c>
      <c r="L62" s="14">
        <v>-0.01</v>
      </c>
      <c r="M62" s="14">
        <v>-1.2999999999999999E-2</v>
      </c>
      <c r="N62" s="14">
        <v>-1.7999999999999999E-2</v>
      </c>
      <c r="O62" s="14">
        <v>-2.4E-2</v>
      </c>
      <c r="P62" s="14">
        <v>-0.03</v>
      </c>
      <c r="Q62" s="14">
        <v>-3.7999999999999999E-2</v>
      </c>
    </row>
    <row r="63" spans="2:17" x14ac:dyDescent="0.35">
      <c r="B63" s="13">
        <v>58</v>
      </c>
      <c r="C63" s="14">
        <v>-2E-3</v>
      </c>
      <c r="D63" s="14">
        <v>1E-3</v>
      </c>
      <c r="E63" s="50">
        <v>2E-3</v>
      </c>
      <c r="F63" s="14">
        <v>3.0000000000000001E-3</v>
      </c>
      <c r="G63" s="14">
        <v>0</v>
      </c>
      <c r="H63" s="14">
        <v>-1E-3</v>
      </c>
      <c r="I63" s="14">
        <v>-3.0000000000000001E-3</v>
      </c>
      <c r="J63" s="14">
        <v>-8.0000000000000002E-3</v>
      </c>
      <c r="K63" s="14">
        <v>-0.01</v>
      </c>
      <c r="L63" s="14">
        <v>-1.2999999999999999E-2</v>
      </c>
      <c r="M63" s="14">
        <v>-1.7999999999999999E-2</v>
      </c>
      <c r="N63" s="14">
        <v>-2.1000000000000001E-2</v>
      </c>
      <c r="O63" s="14">
        <v>-2.5000000000000001E-2</v>
      </c>
      <c r="P63" s="14">
        <v>-2.9000000000000001E-2</v>
      </c>
      <c r="Q63" s="14">
        <v>-3.5999999999999997E-2</v>
      </c>
    </row>
    <row r="64" spans="2:17" x14ac:dyDescent="0.35">
      <c r="B64" s="13">
        <v>59</v>
      </c>
      <c r="C64" s="14">
        <v>4.0000000000000001E-3</v>
      </c>
      <c r="D64" s="14">
        <v>-1E-3</v>
      </c>
      <c r="E64" s="50">
        <v>-1E-3</v>
      </c>
      <c r="F64" s="14">
        <v>-1E-3</v>
      </c>
      <c r="G64" s="14">
        <v>-6.0000000000000001E-3</v>
      </c>
      <c r="H64" s="14">
        <v>-7.0000000000000001E-3</v>
      </c>
      <c r="I64" s="14">
        <v>-8.9999999999999993E-3</v>
      </c>
      <c r="J64" s="14">
        <v>-1.0999999999999999E-2</v>
      </c>
      <c r="K64" s="14">
        <v>-1.4E-2</v>
      </c>
      <c r="L64" s="14">
        <v>-2.1000000000000001E-2</v>
      </c>
      <c r="M64" s="14">
        <v>-2.8000000000000001E-2</v>
      </c>
      <c r="N64" s="14">
        <v>-3.2000000000000001E-2</v>
      </c>
      <c r="O64" s="14">
        <v>-3.9E-2</v>
      </c>
      <c r="P64" s="14">
        <v>-4.4999999999999998E-2</v>
      </c>
      <c r="Q64" s="14">
        <v>-5.0999999999999997E-2</v>
      </c>
    </row>
    <row r="65" spans="2:17" x14ac:dyDescent="0.35">
      <c r="B65" s="13">
        <v>60</v>
      </c>
      <c r="C65" s="14">
        <v>2E-3</v>
      </c>
      <c r="D65" s="14">
        <v>4.0000000000000001E-3</v>
      </c>
      <c r="E65" s="50">
        <v>-2E-3</v>
      </c>
      <c r="F65" s="14">
        <v>-1E-3</v>
      </c>
      <c r="G65" s="14">
        <v>-4.0000000000000001E-3</v>
      </c>
      <c r="H65" s="14">
        <v>-3.0000000000000001E-3</v>
      </c>
      <c r="I65" s="14">
        <v>-4.0000000000000001E-3</v>
      </c>
      <c r="J65" s="14">
        <v>-8.0000000000000002E-3</v>
      </c>
      <c r="K65" s="14">
        <v>-1.0999999999999999E-2</v>
      </c>
      <c r="L65" s="14">
        <v>-1.7000000000000001E-2</v>
      </c>
      <c r="M65" s="14">
        <v>-2.4E-2</v>
      </c>
      <c r="N65" s="14">
        <v>-2.8000000000000001E-2</v>
      </c>
      <c r="O65" s="14">
        <v>-3.5000000000000003E-2</v>
      </c>
      <c r="P65" s="14">
        <v>-4.2000000000000003E-2</v>
      </c>
      <c r="Q65" s="14">
        <v>-0.05</v>
      </c>
    </row>
    <row r="66" spans="2:17" x14ac:dyDescent="0.35">
      <c r="B66" s="13">
        <v>61</v>
      </c>
      <c r="C66" s="14">
        <v>-5.0000000000000001E-3</v>
      </c>
      <c r="D66" s="14">
        <v>-3.0000000000000001E-3</v>
      </c>
      <c r="E66" s="50">
        <v>6.0000000000000001E-3</v>
      </c>
      <c r="F66" s="14">
        <v>-1E-3</v>
      </c>
      <c r="G66" s="14">
        <v>-5.0000000000000001E-3</v>
      </c>
      <c r="H66" s="14">
        <v>2E-3</v>
      </c>
      <c r="I66" s="14">
        <v>-7.0000000000000001E-3</v>
      </c>
      <c r="J66" s="14">
        <v>-8.9999999999999993E-3</v>
      </c>
      <c r="K66" s="14">
        <v>-4.0000000000000001E-3</v>
      </c>
      <c r="L66" s="14">
        <v>-1.7999999999999999E-2</v>
      </c>
      <c r="M66" s="14">
        <v>-2.5000000000000001E-2</v>
      </c>
      <c r="N66" s="14">
        <v>-2.9000000000000001E-2</v>
      </c>
      <c r="O66" s="14">
        <v>-3.7999999999999999E-2</v>
      </c>
      <c r="P66" s="14">
        <v>-4.7E-2</v>
      </c>
      <c r="Q66" s="14">
        <v>-5.5E-2</v>
      </c>
    </row>
    <row r="67" spans="2:17" x14ac:dyDescent="0.35">
      <c r="B67" s="13">
        <v>62</v>
      </c>
      <c r="C67" s="14">
        <v>0</v>
      </c>
      <c r="D67" s="14">
        <v>-1E-3</v>
      </c>
      <c r="E67" s="50">
        <v>-2E-3</v>
      </c>
      <c r="F67" s="14">
        <v>-3.0000000000000001E-3</v>
      </c>
      <c r="G67" s="14">
        <v>-8.9999999999999993E-3</v>
      </c>
      <c r="H67" s="14">
        <v>-1.2999999999999999E-2</v>
      </c>
      <c r="I67" s="14">
        <v>-1.4E-2</v>
      </c>
      <c r="J67" s="14">
        <v>-1.7999999999999999E-2</v>
      </c>
      <c r="K67" s="14">
        <v>-2.1999999999999999E-2</v>
      </c>
      <c r="L67" s="14">
        <v>-2.9000000000000001E-2</v>
      </c>
      <c r="M67" s="14">
        <v>-3.6999999999999998E-2</v>
      </c>
      <c r="N67" s="14">
        <v>-0.04</v>
      </c>
      <c r="O67" s="14">
        <v>-4.8000000000000001E-2</v>
      </c>
      <c r="P67" s="14">
        <v>-5.8000000000000003E-2</v>
      </c>
      <c r="Q67" s="14">
        <v>-6.8000000000000005E-2</v>
      </c>
    </row>
  </sheetData>
  <mergeCells count="2">
    <mergeCell ref="B4:B5"/>
    <mergeCell ref="C4:Q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SubappendixA</vt:lpstr>
      <vt:lpstr>SubappendixC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Wassink</dc:creator>
  <cp:lastModifiedBy>Pat Knight</cp:lastModifiedBy>
  <dcterms:created xsi:type="dcterms:W3CDTF">2019-04-05T14:03:18Z</dcterms:created>
  <dcterms:modified xsi:type="dcterms:W3CDTF">2021-03-09T20:11:17Z</dcterms:modified>
</cp:coreProperties>
</file>